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5\"/>
    </mc:Choice>
  </mc:AlternateContent>
  <xr:revisionPtr revIDLastSave="0" documentId="13_ncr:1_{5D113D89-237D-4FDD-981C-A695C5FF9D82}" xr6:coauthVersionLast="46" xr6:coauthVersionMax="46" xr10:uidLastSave="{00000000-0000-0000-0000-000000000000}"/>
  <bookViews>
    <workbookView xWindow="-120" yWindow="-120" windowWidth="29040" windowHeight="15840" tabRatio="873" xr2:uid="{00000000-000D-0000-FFFF-FFFF00000000}"/>
  </bookViews>
  <sheets>
    <sheet name="SFY 21-22" sheetId="4" r:id="rId1"/>
    <sheet name="Half-Cent to County before" sheetId="1" r:id="rId2"/>
    <sheet name="Half-cent County Adj" sheetId="9" r:id="rId3"/>
    <sheet name="Half-Cent to City Govs" sheetId="2" r:id="rId4"/>
    <sheet name="Emergency Distribution" sheetId="3" r:id="rId5"/>
    <sheet name="Supplemental Distribution" sheetId="5" r:id="rId6"/>
    <sheet name="Fiscally Constrained" sheetId="8" r:id="rId7"/>
    <sheet name="Total Half-Cent Monthly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7" l="1"/>
  <c r="C16" i="7"/>
  <c r="D16" i="7"/>
  <c r="E16" i="7"/>
  <c r="F16" i="7"/>
  <c r="G16" i="7"/>
  <c r="H16" i="7"/>
  <c r="I16" i="7"/>
  <c r="J16" i="7"/>
  <c r="K16" i="7"/>
  <c r="L16" i="7"/>
  <c r="M16" i="7"/>
  <c r="B17" i="7"/>
  <c r="C17" i="7"/>
  <c r="D17" i="7"/>
  <c r="E17" i="7"/>
  <c r="F17" i="7"/>
  <c r="G17" i="7"/>
  <c r="H17" i="7"/>
  <c r="I17" i="7"/>
  <c r="J17" i="7"/>
  <c r="K17" i="7"/>
  <c r="L17" i="7"/>
  <c r="M17" i="7"/>
  <c r="B18" i="7"/>
  <c r="C18" i="7"/>
  <c r="D18" i="7"/>
  <c r="E18" i="7"/>
  <c r="F18" i="7"/>
  <c r="G18" i="7"/>
  <c r="H18" i="7"/>
  <c r="I18" i="7"/>
  <c r="J18" i="7"/>
  <c r="K18" i="7"/>
  <c r="L18" i="7"/>
  <c r="M18" i="7"/>
  <c r="B19" i="7"/>
  <c r="C19" i="7"/>
  <c r="D19" i="7"/>
  <c r="E19" i="7"/>
  <c r="F19" i="7"/>
  <c r="G19" i="7"/>
  <c r="H19" i="7"/>
  <c r="I19" i="7"/>
  <c r="J19" i="7"/>
  <c r="K19" i="7"/>
  <c r="L19" i="7"/>
  <c r="M19" i="7"/>
  <c r="B20" i="7"/>
  <c r="C20" i="7"/>
  <c r="D20" i="7"/>
  <c r="E20" i="7"/>
  <c r="F20" i="7"/>
  <c r="G20" i="7"/>
  <c r="H20" i="7"/>
  <c r="I20" i="7"/>
  <c r="J20" i="7"/>
  <c r="K20" i="7"/>
  <c r="L20" i="7"/>
  <c r="M20" i="7"/>
  <c r="B21" i="7"/>
  <c r="C21" i="7"/>
  <c r="D21" i="7"/>
  <c r="E21" i="7"/>
  <c r="F21" i="7"/>
  <c r="G21" i="7"/>
  <c r="H21" i="7"/>
  <c r="I21" i="7"/>
  <c r="J21" i="7"/>
  <c r="K21" i="7"/>
  <c r="L21" i="7"/>
  <c r="M21" i="7"/>
  <c r="B22" i="7"/>
  <c r="C22" i="7"/>
  <c r="D22" i="7"/>
  <c r="E22" i="7"/>
  <c r="F22" i="7"/>
  <c r="G22" i="7"/>
  <c r="H22" i="7"/>
  <c r="I22" i="7"/>
  <c r="J22" i="7"/>
  <c r="K22" i="7"/>
  <c r="L22" i="7"/>
  <c r="M22" i="7"/>
  <c r="B23" i="7"/>
  <c r="C23" i="7"/>
  <c r="D23" i="7"/>
  <c r="E23" i="7"/>
  <c r="F23" i="7"/>
  <c r="G23" i="7"/>
  <c r="H23" i="7"/>
  <c r="I23" i="7"/>
  <c r="J23" i="7"/>
  <c r="K23" i="7"/>
  <c r="L23" i="7"/>
  <c r="M23" i="7"/>
  <c r="B24" i="7"/>
  <c r="C24" i="7"/>
  <c r="D24" i="7"/>
  <c r="E24" i="7"/>
  <c r="F24" i="7"/>
  <c r="G24" i="7"/>
  <c r="H24" i="7"/>
  <c r="I24" i="7"/>
  <c r="J24" i="7"/>
  <c r="K24" i="7"/>
  <c r="L24" i="7"/>
  <c r="M24" i="7"/>
  <c r="B25" i="7"/>
  <c r="C25" i="7"/>
  <c r="D25" i="7"/>
  <c r="E25" i="7"/>
  <c r="F25" i="7"/>
  <c r="G25" i="7"/>
  <c r="H25" i="7"/>
  <c r="I25" i="7"/>
  <c r="J25" i="7"/>
  <c r="K25" i="7"/>
  <c r="L25" i="7"/>
  <c r="M25" i="7"/>
  <c r="B26" i="7"/>
  <c r="C26" i="7"/>
  <c r="D26" i="7"/>
  <c r="E26" i="7"/>
  <c r="F26" i="7"/>
  <c r="G26" i="7"/>
  <c r="H26" i="7"/>
  <c r="I26" i="7"/>
  <c r="J26" i="7"/>
  <c r="K26" i="7"/>
  <c r="L26" i="7"/>
  <c r="M26" i="7"/>
  <c r="B27" i="7"/>
  <c r="C27" i="7"/>
  <c r="D27" i="7"/>
  <c r="E27" i="7"/>
  <c r="F27" i="7"/>
  <c r="G27" i="7"/>
  <c r="H27" i="7"/>
  <c r="I27" i="7"/>
  <c r="J27" i="7"/>
  <c r="K27" i="7"/>
  <c r="L27" i="7"/>
  <c r="M27" i="7"/>
  <c r="B28" i="7"/>
  <c r="C28" i="7"/>
  <c r="D28" i="7"/>
  <c r="E28" i="7"/>
  <c r="F28" i="7"/>
  <c r="G28" i="7"/>
  <c r="H28" i="7"/>
  <c r="I28" i="7"/>
  <c r="J28" i="7"/>
  <c r="K28" i="7"/>
  <c r="L28" i="7"/>
  <c r="M28" i="7"/>
  <c r="B29" i="7"/>
  <c r="C29" i="7"/>
  <c r="D29" i="7"/>
  <c r="E29" i="7"/>
  <c r="F29" i="7"/>
  <c r="G29" i="7"/>
  <c r="H29" i="7"/>
  <c r="I29" i="7"/>
  <c r="J29" i="7"/>
  <c r="K29" i="7"/>
  <c r="L29" i="7"/>
  <c r="M29" i="7"/>
  <c r="B30" i="7"/>
  <c r="C30" i="7"/>
  <c r="D30" i="7"/>
  <c r="E30" i="7"/>
  <c r="F30" i="7"/>
  <c r="G30" i="7"/>
  <c r="H30" i="7"/>
  <c r="I30" i="7"/>
  <c r="J30" i="7"/>
  <c r="K30" i="7"/>
  <c r="L30" i="7"/>
  <c r="M30" i="7"/>
  <c r="B31" i="7"/>
  <c r="C31" i="7"/>
  <c r="D31" i="7"/>
  <c r="E31" i="7"/>
  <c r="F31" i="7"/>
  <c r="G31" i="7"/>
  <c r="H31" i="7"/>
  <c r="I31" i="7"/>
  <c r="J31" i="7"/>
  <c r="K31" i="7"/>
  <c r="L31" i="7"/>
  <c r="M31" i="7"/>
  <c r="B32" i="7"/>
  <c r="C32" i="7"/>
  <c r="D32" i="7"/>
  <c r="E32" i="7"/>
  <c r="F32" i="7"/>
  <c r="G32" i="7"/>
  <c r="H32" i="7"/>
  <c r="I32" i="7"/>
  <c r="J32" i="7"/>
  <c r="K32" i="7"/>
  <c r="L32" i="7"/>
  <c r="M32" i="7"/>
  <c r="B33" i="7"/>
  <c r="C33" i="7"/>
  <c r="D33" i="7"/>
  <c r="E33" i="7"/>
  <c r="F33" i="7"/>
  <c r="G33" i="7"/>
  <c r="H33" i="7"/>
  <c r="I33" i="7"/>
  <c r="J33" i="7"/>
  <c r="K33" i="7"/>
  <c r="L33" i="7"/>
  <c r="M33" i="7"/>
  <c r="B34" i="7"/>
  <c r="C34" i="7"/>
  <c r="D34" i="7"/>
  <c r="E34" i="7"/>
  <c r="F34" i="7"/>
  <c r="G34" i="7"/>
  <c r="H34" i="7"/>
  <c r="I34" i="7"/>
  <c r="J34" i="7"/>
  <c r="K34" i="7"/>
  <c r="L34" i="7"/>
  <c r="M34" i="7"/>
  <c r="B35" i="7"/>
  <c r="C35" i="7"/>
  <c r="D35" i="7"/>
  <c r="E35" i="7"/>
  <c r="F35" i="7"/>
  <c r="G35" i="7"/>
  <c r="H35" i="7"/>
  <c r="I35" i="7"/>
  <c r="J35" i="7"/>
  <c r="K35" i="7"/>
  <c r="L35" i="7"/>
  <c r="M35" i="7"/>
  <c r="B36" i="7"/>
  <c r="C36" i="7"/>
  <c r="D36" i="7"/>
  <c r="E36" i="7"/>
  <c r="F36" i="7"/>
  <c r="G36" i="7"/>
  <c r="H36" i="7"/>
  <c r="I36" i="7"/>
  <c r="J36" i="7"/>
  <c r="K36" i="7"/>
  <c r="L36" i="7"/>
  <c r="M36" i="7"/>
  <c r="B37" i="7"/>
  <c r="C37" i="7"/>
  <c r="D37" i="7"/>
  <c r="E37" i="7"/>
  <c r="F37" i="7"/>
  <c r="G37" i="7"/>
  <c r="H37" i="7"/>
  <c r="I37" i="7"/>
  <c r="J37" i="7"/>
  <c r="K37" i="7"/>
  <c r="L37" i="7"/>
  <c r="M37" i="7"/>
  <c r="B38" i="7"/>
  <c r="C38" i="7"/>
  <c r="D38" i="7"/>
  <c r="E38" i="7"/>
  <c r="F38" i="7"/>
  <c r="G38" i="7"/>
  <c r="H38" i="7"/>
  <c r="I38" i="7"/>
  <c r="J38" i="7"/>
  <c r="K38" i="7"/>
  <c r="L38" i="7"/>
  <c r="M38" i="7"/>
  <c r="B39" i="7"/>
  <c r="C39" i="7"/>
  <c r="D39" i="7"/>
  <c r="E39" i="7"/>
  <c r="F39" i="7"/>
  <c r="G39" i="7"/>
  <c r="H39" i="7"/>
  <c r="I39" i="7"/>
  <c r="J39" i="7"/>
  <c r="K39" i="7"/>
  <c r="L39" i="7"/>
  <c r="M39" i="7"/>
  <c r="B40" i="7"/>
  <c r="C40" i="7"/>
  <c r="D40" i="7"/>
  <c r="E40" i="7"/>
  <c r="F40" i="7"/>
  <c r="G40" i="7"/>
  <c r="H40" i="7"/>
  <c r="I40" i="7"/>
  <c r="J40" i="7"/>
  <c r="K40" i="7"/>
  <c r="L40" i="7"/>
  <c r="M40" i="7"/>
  <c r="B41" i="7"/>
  <c r="C41" i="7"/>
  <c r="D41" i="7"/>
  <c r="E41" i="7"/>
  <c r="F41" i="7"/>
  <c r="G41" i="7"/>
  <c r="H41" i="7"/>
  <c r="I41" i="7"/>
  <c r="J41" i="7"/>
  <c r="K41" i="7"/>
  <c r="L41" i="7"/>
  <c r="M41" i="7"/>
  <c r="B42" i="7"/>
  <c r="C42" i="7"/>
  <c r="D42" i="7"/>
  <c r="E42" i="7"/>
  <c r="F42" i="7"/>
  <c r="G42" i="7"/>
  <c r="H42" i="7"/>
  <c r="I42" i="7"/>
  <c r="J42" i="7"/>
  <c r="K42" i="7"/>
  <c r="L42" i="7"/>
  <c r="M42" i="7"/>
  <c r="B43" i="7"/>
  <c r="C43" i="7"/>
  <c r="D43" i="7"/>
  <c r="E43" i="7"/>
  <c r="F43" i="7"/>
  <c r="G43" i="7"/>
  <c r="H43" i="7"/>
  <c r="I43" i="7"/>
  <c r="J43" i="7"/>
  <c r="K43" i="7"/>
  <c r="L43" i="7"/>
  <c r="M43" i="7"/>
  <c r="B44" i="7"/>
  <c r="C44" i="7"/>
  <c r="D44" i="7"/>
  <c r="E44" i="7"/>
  <c r="F44" i="7"/>
  <c r="G44" i="7"/>
  <c r="H44" i="7"/>
  <c r="I44" i="7"/>
  <c r="J44" i="7"/>
  <c r="K44" i="7"/>
  <c r="L44" i="7"/>
  <c r="M44" i="7"/>
  <c r="B45" i="7"/>
  <c r="C45" i="7"/>
  <c r="D45" i="7"/>
  <c r="E45" i="7"/>
  <c r="F45" i="7"/>
  <c r="G45" i="7"/>
  <c r="H45" i="7"/>
  <c r="I45" i="7"/>
  <c r="J45" i="7"/>
  <c r="K45" i="7"/>
  <c r="L45" i="7"/>
  <c r="M45" i="7"/>
  <c r="B46" i="7"/>
  <c r="C46" i="7"/>
  <c r="D46" i="7"/>
  <c r="E46" i="7"/>
  <c r="F46" i="7"/>
  <c r="G46" i="7"/>
  <c r="H46" i="7"/>
  <c r="I46" i="7"/>
  <c r="J46" i="7"/>
  <c r="K46" i="7"/>
  <c r="L46" i="7"/>
  <c r="M46" i="7"/>
  <c r="B47" i="7"/>
  <c r="C47" i="7"/>
  <c r="D47" i="7"/>
  <c r="E47" i="7"/>
  <c r="F47" i="7"/>
  <c r="G47" i="7"/>
  <c r="H47" i="7"/>
  <c r="I47" i="7"/>
  <c r="J47" i="7"/>
  <c r="K47" i="7"/>
  <c r="L47" i="7"/>
  <c r="M47" i="7"/>
  <c r="B48" i="7"/>
  <c r="C48" i="7"/>
  <c r="D48" i="7"/>
  <c r="E48" i="7"/>
  <c r="F48" i="7"/>
  <c r="G48" i="7"/>
  <c r="H48" i="7"/>
  <c r="I48" i="7"/>
  <c r="J48" i="7"/>
  <c r="K48" i="7"/>
  <c r="L48" i="7"/>
  <c r="M48" i="7"/>
  <c r="B49" i="7"/>
  <c r="C49" i="7"/>
  <c r="D49" i="7"/>
  <c r="E49" i="7"/>
  <c r="F49" i="7"/>
  <c r="G49" i="7"/>
  <c r="H49" i="7"/>
  <c r="I49" i="7"/>
  <c r="J49" i="7"/>
  <c r="K49" i="7"/>
  <c r="L49" i="7"/>
  <c r="M49" i="7"/>
  <c r="B50" i="7"/>
  <c r="C50" i="7"/>
  <c r="D50" i="7"/>
  <c r="E50" i="7"/>
  <c r="F50" i="7"/>
  <c r="G50" i="7"/>
  <c r="H50" i="7"/>
  <c r="I50" i="7"/>
  <c r="J50" i="7"/>
  <c r="K50" i="7"/>
  <c r="L50" i="7"/>
  <c r="M50" i="7"/>
  <c r="B51" i="7"/>
  <c r="C51" i="7"/>
  <c r="D51" i="7"/>
  <c r="E51" i="7"/>
  <c r="F51" i="7"/>
  <c r="G51" i="7"/>
  <c r="H51" i="7"/>
  <c r="I51" i="7"/>
  <c r="J51" i="7"/>
  <c r="K51" i="7"/>
  <c r="L51" i="7"/>
  <c r="M51" i="7"/>
  <c r="B52" i="7"/>
  <c r="C52" i="7"/>
  <c r="D52" i="7"/>
  <c r="E52" i="7"/>
  <c r="F52" i="7"/>
  <c r="G52" i="7"/>
  <c r="H52" i="7"/>
  <c r="I52" i="7"/>
  <c r="J52" i="7"/>
  <c r="K52" i="7"/>
  <c r="L52" i="7"/>
  <c r="M52" i="7"/>
  <c r="B53" i="7"/>
  <c r="C53" i="7"/>
  <c r="D53" i="7"/>
  <c r="E53" i="7"/>
  <c r="F53" i="7"/>
  <c r="G53" i="7"/>
  <c r="H53" i="7"/>
  <c r="I53" i="7"/>
  <c r="J53" i="7"/>
  <c r="K53" i="7"/>
  <c r="L53" i="7"/>
  <c r="M53" i="7"/>
  <c r="B54" i="7"/>
  <c r="C54" i="7"/>
  <c r="D54" i="7"/>
  <c r="E54" i="7"/>
  <c r="F54" i="7"/>
  <c r="G54" i="7"/>
  <c r="H54" i="7"/>
  <c r="I54" i="7"/>
  <c r="J54" i="7"/>
  <c r="K54" i="7"/>
  <c r="L54" i="7"/>
  <c r="M54" i="7"/>
  <c r="B55" i="7"/>
  <c r="C55" i="7"/>
  <c r="D55" i="7"/>
  <c r="E55" i="7"/>
  <c r="F55" i="7"/>
  <c r="G55" i="7"/>
  <c r="H55" i="7"/>
  <c r="I55" i="7"/>
  <c r="J55" i="7"/>
  <c r="K55" i="7"/>
  <c r="L55" i="7"/>
  <c r="M55" i="7"/>
  <c r="B56" i="7"/>
  <c r="C56" i="7"/>
  <c r="D56" i="7"/>
  <c r="E56" i="7"/>
  <c r="F56" i="7"/>
  <c r="G56" i="7"/>
  <c r="H56" i="7"/>
  <c r="I56" i="7"/>
  <c r="J56" i="7"/>
  <c r="K56" i="7"/>
  <c r="L56" i="7"/>
  <c r="M56" i="7"/>
  <c r="B57" i="7"/>
  <c r="C57" i="7"/>
  <c r="D57" i="7"/>
  <c r="E57" i="7"/>
  <c r="F57" i="7"/>
  <c r="G57" i="7"/>
  <c r="H57" i="7"/>
  <c r="I57" i="7"/>
  <c r="J57" i="7"/>
  <c r="K57" i="7"/>
  <c r="L57" i="7"/>
  <c r="M57" i="7"/>
  <c r="B58" i="7"/>
  <c r="C58" i="7"/>
  <c r="D58" i="7"/>
  <c r="E58" i="7"/>
  <c r="F58" i="7"/>
  <c r="G58" i="7"/>
  <c r="H58" i="7"/>
  <c r="I58" i="7"/>
  <c r="J58" i="7"/>
  <c r="K58" i="7"/>
  <c r="L58" i="7"/>
  <c r="M58" i="7"/>
  <c r="B59" i="7"/>
  <c r="C59" i="7"/>
  <c r="D59" i="7"/>
  <c r="E59" i="7"/>
  <c r="F59" i="7"/>
  <c r="G59" i="7"/>
  <c r="H59" i="7"/>
  <c r="I59" i="7"/>
  <c r="J59" i="7"/>
  <c r="K59" i="7"/>
  <c r="L59" i="7"/>
  <c r="M59" i="7"/>
  <c r="B60" i="7"/>
  <c r="C60" i="7"/>
  <c r="D60" i="7"/>
  <c r="E60" i="7"/>
  <c r="F60" i="7"/>
  <c r="G60" i="7"/>
  <c r="H60" i="7"/>
  <c r="I60" i="7"/>
  <c r="J60" i="7"/>
  <c r="K60" i="7"/>
  <c r="L60" i="7"/>
  <c r="M60" i="7"/>
  <c r="B61" i="7"/>
  <c r="C61" i="7"/>
  <c r="D61" i="7"/>
  <c r="E61" i="7"/>
  <c r="F61" i="7"/>
  <c r="G61" i="7"/>
  <c r="H61" i="7"/>
  <c r="I61" i="7"/>
  <c r="J61" i="7"/>
  <c r="K61" i="7"/>
  <c r="L61" i="7"/>
  <c r="M61" i="7"/>
  <c r="B62" i="7"/>
  <c r="C62" i="7"/>
  <c r="D62" i="7"/>
  <c r="E62" i="7"/>
  <c r="F62" i="7"/>
  <c r="G62" i="7"/>
  <c r="H62" i="7"/>
  <c r="I62" i="7"/>
  <c r="J62" i="7"/>
  <c r="K62" i="7"/>
  <c r="L62" i="7"/>
  <c r="M62" i="7"/>
  <c r="B63" i="7"/>
  <c r="C63" i="7"/>
  <c r="D63" i="7"/>
  <c r="E63" i="7"/>
  <c r="F63" i="7"/>
  <c r="G63" i="7"/>
  <c r="H63" i="7"/>
  <c r="I63" i="7"/>
  <c r="J63" i="7"/>
  <c r="K63" i="7"/>
  <c r="L63" i="7"/>
  <c r="M63" i="7"/>
  <c r="B64" i="7"/>
  <c r="C64" i="7"/>
  <c r="D64" i="7"/>
  <c r="E64" i="7"/>
  <c r="F64" i="7"/>
  <c r="G64" i="7"/>
  <c r="H64" i="7"/>
  <c r="I64" i="7"/>
  <c r="J64" i="7"/>
  <c r="K64" i="7"/>
  <c r="L64" i="7"/>
  <c r="M64" i="7"/>
  <c r="B65" i="7"/>
  <c r="C65" i="7"/>
  <c r="D65" i="7"/>
  <c r="E65" i="7"/>
  <c r="F65" i="7"/>
  <c r="G65" i="7"/>
  <c r="H65" i="7"/>
  <c r="I65" i="7"/>
  <c r="J65" i="7"/>
  <c r="K65" i="7"/>
  <c r="L65" i="7"/>
  <c r="M65" i="7"/>
  <c r="B66" i="7"/>
  <c r="C66" i="7"/>
  <c r="D66" i="7"/>
  <c r="E66" i="7"/>
  <c r="F66" i="7"/>
  <c r="G66" i="7"/>
  <c r="H66" i="7"/>
  <c r="I66" i="7"/>
  <c r="J66" i="7"/>
  <c r="K66" i="7"/>
  <c r="L66" i="7"/>
  <c r="M66" i="7"/>
  <c r="B67" i="7"/>
  <c r="C67" i="7"/>
  <c r="D67" i="7"/>
  <c r="E67" i="7"/>
  <c r="F67" i="7"/>
  <c r="G67" i="7"/>
  <c r="H67" i="7"/>
  <c r="I67" i="7"/>
  <c r="J67" i="7"/>
  <c r="K67" i="7"/>
  <c r="L67" i="7"/>
  <c r="M67" i="7"/>
  <c r="B68" i="7"/>
  <c r="C68" i="7"/>
  <c r="D68" i="7"/>
  <c r="E68" i="7"/>
  <c r="F68" i="7"/>
  <c r="G68" i="7"/>
  <c r="H68" i="7"/>
  <c r="I68" i="7"/>
  <c r="J68" i="7"/>
  <c r="K68" i="7"/>
  <c r="L68" i="7"/>
  <c r="M68" i="7"/>
  <c r="B69" i="7"/>
  <c r="C69" i="7"/>
  <c r="D69" i="7"/>
  <c r="E69" i="7"/>
  <c r="F69" i="7"/>
  <c r="G69" i="7"/>
  <c r="H69" i="7"/>
  <c r="I69" i="7"/>
  <c r="J69" i="7"/>
  <c r="K69" i="7"/>
  <c r="L69" i="7"/>
  <c r="M69" i="7"/>
  <c r="B70" i="7"/>
  <c r="C70" i="7"/>
  <c r="D70" i="7"/>
  <c r="E70" i="7"/>
  <c r="F70" i="7"/>
  <c r="G70" i="7"/>
  <c r="H70" i="7"/>
  <c r="I70" i="7"/>
  <c r="J70" i="7"/>
  <c r="K70" i="7"/>
  <c r="L70" i="7"/>
  <c r="M70" i="7"/>
  <c r="B71" i="7"/>
  <c r="C71" i="7"/>
  <c r="D71" i="7"/>
  <c r="E71" i="7"/>
  <c r="F71" i="7"/>
  <c r="G71" i="7"/>
  <c r="H71" i="7"/>
  <c r="I71" i="7"/>
  <c r="J71" i="7"/>
  <c r="K71" i="7"/>
  <c r="L71" i="7"/>
  <c r="M71" i="7"/>
  <c r="B72" i="7"/>
  <c r="C72" i="7"/>
  <c r="D72" i="7"/>
  <c r="E72" i="7"/>
  <c r="F72" i="7"/>
  <c r="G72" i="7"/>
  <c r="H72" i="7"/>
  <c r="I72" i="7"/>
  <c r="J72" i="7"/>
  <c r="K72" i="7"/>
  <c r="L72" i="7"/>
  <c r="M72" i="7"/>
  <c r="B73" i="7"/>
  <c r="C73" i="7"/>
  <c r="D73" i="7"/>
  <c r="E73" i="7"/>
  <c r="F73" i="7"/>
  <c r="G73" i="7"/>
  <c r="H73" i="7"/>
  <c r="I73" i="7"/>
  <c r="J73" i="7"/>
  <c r="K73" i="7"/>
  <c r="L73" i="7"/>
  <c r="M73" i="7"/>
  <c r="B74" i="7"/>
  <c r="C74" i="7"/>
  <c r="D74" i="7"/>
  <c r="E74" i="7"/>
  <c r="F74" i="7"/>
  <c r="G74" i="7"/>
  <c r="H74" i="7"/>
  <c r="I74" i="7"/>
  <c r="J74" i="7"/>
  <c r="K74" i="7"/>
  <c r="L74" i="7"/>
  <c r="M74" i="7"/>
  <c r="B75" i="7"/>
  <c r="C75" i="7"/>
  <c r="D75" i="7"/>
  <c r="E75" i="7"/>
  <c r="F75" i="7"/>
  <c r="G75" i="7"/>
  <c r="H75" i="7"/>
  <c r="I75" i="7"/>
  <c r="J75" i="7"/>
  <c r="K75" i="7"/>
  <c r="L75" i="7"/>
  <c r="M75" i="7"/>
  <c r="B76" i="7"/>
  <c r="C76" i="7"/>
  <c r="D76" i="7"/>
  <c r="E76" i="7"/>
  <c r="F76" i="7"/>
  <c r="G76" i="7"/>
  <c r="H76" i="7"/>
  <c r="I76" i="7"/>
  <c r="J76" i="7"/>
  <c r="K76" i="7"/>
  <c r="L76" i="7"/>
  <c r="M76" i="7"/>
  <c r="B77" i="7"/>
  <c r="C77" i="7"/>
  <c r="D77" i="7"/>
  <c r="E77" i="7"/>
  <c r="F77" i="7"/>
  <c r="G77" i="7"/>
  <c r="H77" i="7"/>
  <c r="I77" i="7"/>
  <c r="J77" i="7"/>
  <c r="K77" i="7"/>
  <c r="L77" i="7"/>
  <c r="M77" i="7"/>
  <c r="B78" i="7"/>
  <c r="C78" i="7"/>
  <c r="D78" i="7"/>
  <c r="E78" i="7"/>
  <c r="F78" i="7"/>
  <c r="G78" i="7"/>
  <c r="H78" i="7"/>
  <c r="I78" i="7"/>
  <c r="J78" i="7"/>
  <c r="K78" i="7"/>
  <c r="L78" i="7"/>
  <c r="M78" i="7"/>
  <c r="B79" i="7"/>
  <c r="C79" i="7"/>
  <c r="D79" i="7"/>
  <c r="E79" i="7"/>
  <c r="F79" i="7"/>
  <c r="G79" i="7"/>
  <c r="H79" i="7"/>
  <c r="I79" i="7"/>
  <c r="J79" i="7"/>
  <c r="K79" i="7"/>
  <c r="L79" i="7"/>
  <c r="M79" i="7"/>
  <c r="B80" i="7"/>
  <c r="C80" i="7"/>
  <c r="D80" i="7"/>
  <c r="E80" i="7"/>
  <c r="F80" i="7"/>
  <c r="G80" i="7"/>
  <c r="H80" i="7"/>
  <c r="I80" i="7"/>
  <c r="J80" i="7"/>
  <c r="K80" i="7"/>
  <c r="L80" i="7"/>
  <c r="M80" i="7"/>
  <c r="B81" i="7"/>
  <c r="C81" i="7"/>
  <c r="D81" i="7"/>
  <c r="E81" i="7"/>
  <c r="F81" i="7"/>
  <c r="G81" i="7"/>
  <c r="H81" i="7"/>
  <c r="I81" i="7"/>
  <c r="J81" i="7"/>
  <c r="K81" i="7"/>
  <c r="L81" i="7"/>
  <c r="M81" i="7"/>
  <c r="B82" i="7"/>
  <c r="C82" i="7"/>
  <c r="D82" i="7"/>
  <c r="E82" i="7"/>
  <c r="F82" i="7"/>
  <c r="G82" i="7"/>
  <c r="H82" i="7"/>
  <c r="I82" i="7"/>
  <c r="J82" i="7"/>
  <c r="K82" i="7"/>
  <c r="L82" i="7"/>
  <c r="M82" i="7"/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J84" i="2" l="1"/>
  <c r="K84" i="2"/>
  <c r="L84" i="2"/>
  <c r="K84" i="1"/>
  <c r="K84" i="9"/>
  <c r="L84" i="9"/>
  <c r="N16" i="2" l="1"/>
  <c r="N17" i="3" l="1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N17" i="5"/>
  <c r="M84" i="9"/>
  <c r="J84" i="9"/>
  <c r="I84" i="9"/>
  <c r="H84" i="9"/>
  <c r="G84" i="9"/>
  <c r="F84" i="9"/>
  <c r="E84" i="9"/>
  <c r="D84" i="9"/>
  <c r="C84" i="9"/>
  <c r="B84" i="9"/>
  <c r="N82" i="9"/>
  <c r="C82" i="4" s="1"/>
  <c r="N81" i="9"/>
  <c r="C81" i="4" s="1"/>
  <c r="N80" i="9"/>
  <c r="C80" i="4" s="1"/>
  <c r="N79" i="9"/>
  <c r="C79" i="4" s="1"/>
  <c r="N78" i="9"/>
  <c r="C78" i="4" s="1"/>
  <c r="N77" i="9"/>
  <c r="C77" i="4" s="1"/>
  <c r="N76" i="9"/>
  <c r="C76" i="4" s="1"/>
  <c r="N75" i="9"/>
  <c r="C75" i="4" s="1"/>
  <c r="N74" i="9"/>
  <c r="C74" i="4" s="1"/>
  <c r="N73" i="9"/>
  <c r="C73" i="4" s="1"/>
  <c r="N72" i="9"/>
  <c r="C72" i="4" s="1"/>
  <c r="N71" i="9"/>
  <c r="C71" i="4" s="1"/>
  <c r="N70" i="9"/>
  <c r="C70" i="4" s="1"/>
  <c r="N69" i="9"/>
  <c r="C69" i="4" s="1"/>
  <c r="N68" i="9"/>
  <c r="C68" i="4" s="1"/>
  <c r="N67" i="9"/>
  <c r="C67" i="4" s="1"/>
  <c r="N66" i="9"/>
  <c r="C66" i="4" s="1"/>
  <c r="N65" i="9"/>
  <c r="C65" i="4" s="1"/>
  <c r="N64" i="9"/>
  <c r="C64" i="4" s="1"/>
  <c r="N63" i="9"/>
  <c r="C63" i="4" s="1"/>
  <c r="N62" i="9"/>
  <c r="C62" i="4" s="1"/>
  <c r="N61" i="9"/>
  <c r="C61" i="4" s="1"/>
  <c r="N60" i="9"/>
  <c r="C60" i="4" s="1"/>
  <c r="N59" i="9"/>
  <c r="C59" i="4" s="1"/>
  <c r="N58" i="9"/>
  <c r="C58" i="4" s="1"/>
  <c r="N57" i="9"/>
  <c r="C57" i="4" s="1"/>
  <c r="N56" i="9"/>
  <c r="C56" i="4" s="1"/>
  <c r="N55" i="9"/>
  <c r="C55" i="4" s="1"/>
  <c r="N54" i="9"/>
  <c r="C54" i="4" s="1"/>
  <c r="N53" i="9"/>
  <c r="C53" i="4" s="1"/>
  <c r="N52" i="9"/>
  <c r="C52" i="4" s="1"/>
  <c r="N51" i="9"/>
  <c r="C51" i="4" s="1"/>
  <c r="N50" i="9"/>
  <c r="C50" i="4" s="1"/>
  <c r="N49" i="9"/>
  <c r="C49" i="4" s="1"/>
  <c r="N48" i="9"/>
  <c r="C48" i="4" s="1"/>
  <c r="N47" i="9"/>
  <c r="C47" i="4" s="1"/>
  <c r="N46" i="9"/>
  <c r="C46" i="4" s="1"/>
  <c r="N45" i="9"/>
  <c r="C45" i="4" s="1"/>
  <c r="N44" i="9"/>
  <c r="C44" i="4" s="1"/>
  <c r="N43" i="9"/>
  <c r="C43" i="4" s="1"/>
  <c r="N42" i="9"/>
  <c r="C42" i="4" s="1"/>
  <c r="N41" i="9"/>
  <c r="C41" i="4" s="1"/>
  <c r="N40" i="9"/>
  <c r="C40" i="4" s="1"/>
  <c r="N39" i="9"/>
  <c r="C39" i="4" s="1"/>
  <c r="N38" i="9"/>
  <c r="C38" i="4" s="1"/>
  <c r="N37" i="9"/>
  <c r="C37" i="4" s="1"/>
  <c r="N36" i="9"/>
  <c r="C36" i="4" s="1"/>
  <c r="N35" i="9"/>
  <c r="C35" i="4" s="1"/>
  <c r="N34" i="9"/>
  <c r="C34" i="4" s="1"/>
  <c r="N33" i="9"/>
  <c r="C33" i="4" s="1"/>
  <c r="N32" i="9"/>
  <c r="C32" i="4" s="1"/>
  <c r="N31" i="9"/>
  <c r="C31" i="4" s="1"/>
  <c r="N30" i="9"/>
  <c r="C30" i="4" s="1"/>
  <c r="N29" i="9"/>
  <c r="C29" i="4" s="1"/>
  <c r="N28" i="9"/>
  <c r="C28" i="4" s="1"/>
  <c r="N27" i="9"/>
  <c r="C27" i="4" s="1"/>
  <c r="N26" i="9"/>
  <c r="C26" i="4" s="1"/>
  <c r="N25" i="9"/>
  <c r="C25" i="4" s="1"/>
  <c r="N24" i="9"/>
  <c r="C24" i="4" s="1"/>
  <c r="N23" i="9"/>
  <c r="C23" i="4" s="1"/>
  <c r="N22" i="9"/>
  <c r="C22" i="4" s="1"/>
  <c r="N21" i="9"/>
  <c r="C21" i="4" s="1"/>
  <c r="N20" i="9"/>
  <c r="C20" i="4" s="1"/>
  <c r="N19" i="9"/>
  <c r="C19" i="4" s="1"/>
  <c r="N18" i="9"/>
  <c r="C18" i="4" s="1"/>
  <c r="N17" i="9"/>
  <c r="C17" i="4" s="1"/>
  <c r="N16" i="9"/>
  <c r="C16" i="4" s="1"/>
  <c r="A1" i="9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84" i="1"/>
  <c r="N16" i="1"/>
  <c r="A1" i="7"/>
  <c r="A1" i="8"/>
  <c r="C84" i="8"/>
  <c r="D84" i="8"/>
  <c r="E84" i="8"/>
  <c r="F84" i="8"/>
  <c r="G84" i="8"/>
  <c r="H84" i="8"/>
  <c r="I84" i="8"/>
  <c r="J84" i="8"/>
  <c r="K84" i="8"/>
  <c r="L84" i="8"/>
  <c r="M84" i="8"/>
  <c r="A1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B84" i="5"/>
  <c r="C84" i="5"/>
  <c r="D84" i="5"/>
  <c r="E84" i="5"/>
  <c r="F84" i="5"/>
  <c r="G84" i="5"/>
  <c r="H84" i="5"/>
  <c r="I84" i="5"/>
  <c r="J84" i="5"/>
  <c r="K84" i="5"/>
  <c r="M84" i="5"/>
  <c r="A1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B84" i="3"/>
  <c r="C84" i="3"/>
  <c r="D84" i="3"/>
  <c r="E84" i="3"/>
  <c r="F84" i="3"/>
  <c r="G84" i="3"/>
  <c r="H84" i="3"/>
  <c r="I84" i="3"/>
  <c r="J84" i="3"/>
  <c r="K84" i="3"/>
  <c r="L84" i="3"/>
  <c r="M84" i="3"/>
  <c r="A1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B84" i="2"/>
  <c r="C84" i="2"/>
  <c r="D84" i="2"/>
  <c r="E84" i="2"/>
  <c r="F84" i="2"/>
  <c r="G84" i="2"/>
  <c r="H84" i="2"/>
  <c r="I84" i="2"/>
  <c r="M84" i="2"/>
  <c r="A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4" i="1"/>
  <c r="D84" i="1"/>
  <c r="E84" i="1"/>
  <c r="F84" i="1"/>
  <c r="G84" i="1"/>
  <c r="H84" i="1"/>
  <c r="I84" i="1"/>
  <c r="J84" i="1"/>
  <c r="L84" i="1"/>
  <c r="M84" i="1"/>
  <c r="B16" i="4"/>
  <c r="D16" i="4"/>
  <c r="J16" i="4" s="1"/>
  <c r="F16" i="4"/>
  <c r="G16" i="4"/>
  <c r="B17" i="4"/>
  <c r="D17" i="4"/>
  <c r="J17" i="4" s="1"/>
  <c r="F17" i="4"/>
  <c r="G17" i="4"/>
  <c r="B18" i="4"/>
  <c r="D18" i="4"/>
  <c r="J18" i="4" s="1"/>
  <c r="F18" i="4"/>
  <c r="G18" i="4"/>
  <c r="B19" i="4"/>
  <c r="D19" i="4"/>
  <c r="F19" i="4"/>
  <c r="G19" i="4"/>
  <c r="B20" i="4"/>
  <c r="D20" i="4"/>
  <c r="J20" i="4" s="1"/>
  <c r="F20" i="4"/>
  <c r="G20" i="4"/>
  <c r="B21" i="4"/>
  <c r="D21" i="4"/>
  <c r="J21" i="4" s="1"/>
  <c r="F21" i="4"/>
  <c r="G21" i="4"/>
  <c r="B22" i="4"/>
  <c r="D22" i="4"/>
  <c r="J22" i="4" s="1"/>
  <c r="F22" i="4"/>
  <c r="G22" i="4"/>
  <c r="B23" i="4"/>
  <c r="D23" i="4"/>
  <c r="J23" i="4" s="1"/>
  <c r="F23" i="4"/>
  <c r="G23" i="4"/>
  <c r="B24" i="4"/>
  <c r="D24" i="4"/>
  <c r="J24" i="4" s="1"/>
  <c r="F24" i="4"/>
  <c r="G24" i="4"/>
  <c r="B25" i="4"/>
  <c r="D25" i="4"/>
  <c r="J25" i="4" s="1"/>
  <c r="F25" i="4"/>
  <c r="G25" i="4"/>
  <c r="B26" i="4"/>
  <c r="D26" i="4"/>
  <c r="J26" i="4" s="1"/>
  <c r="F26" i="4"/>
  <c r="G26" i="4"/>
  <c r="B27" i="4"/>
  <c r="D27" i="4"/>
  <c r="J27" i="4" s="1"/>
  <c r="F27" i="4"/>
  <c r="G27" i="4"/>
  <c r="B28" i="4"/>
  <c r="D28" i="4"/>
  <c r="F28" i="4"/>
  <c r="G28" i="4"/>
  <c r="B29" i="4"/>
  <c r="D29" i="4"/>
  <c r="J29" i="4" s="1"/>
  <c r="F29" i="4"/>
  <c r="G29" i="4"/>
  <c r="B30" i="4"/>
  <c r="D30" i="4"/>
  <c r="J30" i="4" s="1"/>
  <c r="F30" i="4"/>
  <c r="B31" i="4"/>
  <c r="D31" i="4"/>
  <c r="J31" i="4" s="1"/>
  <c r="F31" i="4"/>
  <c r="G31" i="4"/>
  <c r="B32" i="4"/>
  <c r="D32" i="4"/>
  <c r="J32" i="4" s="1"/>
  <c r="F32" i="4"/>
  <c r="G32" i="4"/>
  <c r="B33" i="4"/>
  <c r="D33" i="4"/>
  <c r="J33" i="4" s="1"/>
  <c r="F33" i="4"/>
  <c r="G33" i="4"/>
  <c r="B34" i="4"/>
  <c r="D34" i="4"/>
  <c r="J34" i="4" s="1"/>
  <c r="F34" i="4"/>
  <c r="G34" i="4"/>
  <c r="B35" i="4"/>
  <c r="D35" i="4"/>
  <c r="J35" i="4" s="1"/>
  <c r="F35" i="4"/>
  <c r="G35" i="4"/>
  <c r="B36" i="4"/>
  <c r="D36" i="4"/>
  <c r="J36" i="4" s="1"/>
  <c r="F36" i="4"/>
  <c r="G36" i="4"/>
  <c r="B37" i="4"/>
  <c r="D37" i="4"/>
  <c r="J37" i="4" s="1"/>
  <c r="F37" i="4"/>
  <c r="G37" i="4"/>
  <c r="B38" i="4"/>
  <c r="D38" i="4"/>
  <c r="J38" i="4" s="1"/>
  <c r="F38" i="4"/>
  <c r="G38" i="4"/>
  <c r="B39" i="4"/>
  <c r="D39" i="4"/>
  <c r="J39" i="4" s="1"/>
  <c r="F39" i="4"/>
  <c r="G39" i="4"/>
  <c r="B40" i="4"/>
  <c r="D40" i="4"/>
  <c r="F40" i="4"/>
  <c r="G40" i="4"/>
  <c r="B41" i="4"/>
  <c r="D41" i="4"/>
  <c r="J41" i="4" s="1"/>
  <c r="F41" i="4"/>
  <c r="G41" i="4"/>
  <c r="B42" i="4"/>
  <c r="D42" i="4"/>
  <c r="J42" i="4" s="1"/>
  <c r="F42" i="4"/>
  <c r="G42" i="4"/>
  <c r="B43" i="4"/>
  <c r="D43" i="4"/>
  <c r="J43" i="4" s="1"/>
  <c r="F43" i="4"/>
  <c r="G43" i="4"/>
  <c r="B44" i="4"/>
  <c r="D44" i="4"/>
  <c r="J44" i="4" s="1"/>
  <c r="F44" i="4"/>
  <c r="G44" i="4"/>
  <c r="B45" i="4"/>
  <c r="D45" i="4"/>
  <c r="J45" i="4" s="1"/>
  <c r="F45" i="4"/>
  <c r="G45" i="4"/>
  <c r="B46" i="4"/>
  <c r="D46" i="4"/>
  <c r="J46" i="4" s="1"/>
  <c r="F46" i="4"/>
  <c r="G46" i="4"/>
  <c r="B47" i="4"/>
  <c r="D47" i="4"/>
  <c r="J47" i="4" s="1"/>
  <c r="F47" i="4"/>
  <c r="G47" i="4"/>
  <c r="B48" i="4"/>
  <c r="D48" i="4"/>
  <c r="J48" i="4" s="1"/>
  <c r="F48" i="4"/>
  <c r="G48" i="4"/>
  <c r="B49" i="4"/>
  <c r="D49" i="4"/>
  <c r="J49" i="4" s="1"/>
  <c r="F49" i="4"/>
  <c r="G49" i="4"/>
  <c r="B50" i="4"/>
  <c r="D50" i="4"/>
  <c r="J50" i="4" s="1"/>
  <c r="F50" i="4"/>
  <c r="G50" i="4"/>
  <c r="B51" i="4"/>
  <c r="D51" i="4"/>
  <c r="J51" i="4" s="1"/>
  <c r="F51" i="4"/>
  <c r="G51" i="4"/>
  <c r="B52" i="4"/>
  <c r="D52" i="4"/>
  <c r="J52" i="4" s="1"/>
  <c r="F52" i="4"/>
  <c r="G52" i="4"/>
  <c r="B53" i="4"/>
  <c r="D53" i="4"/>
  <c r="J53" i="4" s="1"/>
  <c r="F53" i="4"/>
  <c r="G53" i="4"/>
  <c r="B54" i="4"/>
  <c r="D54" i="4"/>
  <c r="J54" i="4" s="1"/>
  <c r="F54" i="4"/>
  <c r="G54" i="4"/>
  <c r="B55" i="4"/>
  <c r="D55" i="4"/>
  <c r="J55" i="4" s="1"/>
  <c r="F55" i="4"/>
  <c r="G55" i="4"/>
  <c r="B56" i="4"/>
  <c r="D56" i="4"/>
  <c r="F56" i="4"/>
  <c r="G56" i="4"/>
  <c r="B57" i="4"/>
  <c r="D57" i="4"/>
  <c r="J57" i="4" s="1"/>
  <c r="F57" i="4"/>
  <c r="G57" i="4"/>
  <c r="B58" i="4"/>
  <c r="D58" i="4"/>
  <c r="J58" i="4" s="1"/>
  <c r="F58" i="4"/>
  <c r="G58" i="4"/>
  <c r="B59" i="4"/>
  <c r="D59" i="4"/>
  <c r="J59" i="4" s="1"/>
  <c r="F59" i="4"/>
  <c r="G59" i="4"/>
  <c r="B60" i="4"/>
  <c r="D60" i="4"/>
  <c r="J60" i="4" s="1"/>
  <c r="F60" i="4"/>
  <c r="G60" i="4"/>
  <c r="B61" i="4"/>
  <c r="D61" i="4"/>
  <c r="J61" i="4" s="1"/>
  <c r="F61" i="4"/>
  <c r="G61" i="4"/>
  <c r="B62" i="4"/>
  <c r="D62" i="4"/>
  <c r="J62" i="4" s="1"/>
  <c r="F62" i="4"/>
  <c r="G62" i="4"/>
  <c r="B63" i="4"/>
  <c r="D63" i="4"/>
  <c r="J63" i="4" s="1"/>
  <c r="F63" i="4"/>
  <c r="G63" i="4"/>
  <c r="B64" i="4"/>
  <c r="D64" i="4"/>
  <c r="J64" i="4" s="1"/>
  <c r="F64" i="4"/>
  <c r="G64" i="4"/>
  <c r="B65" i="4"/>
  <c r="D65" i="4"/>
  <c r="F65" i="4"/>
  <c r="G65" i="4"/>
  <c r="B66" i="4"/>
  <c r="D66" i="4"/>
  <c r="J66" i="4" s="1"/>
  <c r="F66" i="4"/>
  <c r="G66" i="4"/>
  <c r="B67" i="4"/>
  <c r="D67" i="4"/>
  <c r="J67" i="4" s="1"/>
  <c r="F67" i="4"/>
  <c r="G67" i="4"/>
  <c r="B68" i="4"/>
  <c r="D68" i="4"/>
  <c r="J68" i="4" s="1"/>
  <c r="F68" i="4"/>
  <c r="G68" i="4"/>
  <c r="B69" i="4"/>
  <c r="D69" i="4"/>
  <c r="J69" i="4" s="1"/>
  <c r="F69" i="4"/>
  <c r="G69" i="4"/>
  <c r="B70" i="4"/>
  <c r="D70" i="4"/>
  <c r="J70" i="4" s="1"/>
  <c r="F70" i="4"/>
  <c r="G70" i="4"/>
  <c r="B71" i="4"/>
  <c r="D71" i="4"/>
  <c r="J71" i="4" s="1"/>
  <c r="F71" i="4"/>
  <c r="G71" i="4"/>
  <c r="B72" i="4"/>
  <c r="D72" i="4"/>
  <c r="J72" i="4" s="1"/>
  <c r="F72" i="4"/>
  <c r="G72" i="4"/>
  <c r="B73" i="4"/>
  <c r="D73" i="4"/>
  <c r="J73" i="4" s="1"/>
  <c r="F73" i="4"/>
  <c r="G73" i="4"/>
  <c r="B74" i="4"/>
  <c r="D74" i="4"/>
  <c r="J74" i="4" s="1"/>
  <c r="F74" i="4"/>
  <c r="G74" i="4"/>
  <c r="B75" i="4"/>
  <c r="D75" i="4"/>
  <c r="J75" i="4" s="1"/>
  <c r="F75" i="4"/>
  <c r="G75" i="4"/>
  <c r="B76" i="4"/>
  <c r="D76" i="4"/>
  <c r="J76" i="4" s="1"/>
  <c r="F76" i="4"/>
  <c r="G76" i="4"/>
  <c r="B77" i="4"/>
  <c r="D77" i="4"/>
  <c r="J77" i="4" s="1"/>
  <c r="F77" i="4"/>
  <c r="G77" i="4"/>
  <c r="B78" i="4"/>
  <c r="D78" i="4"/>
  <c r="J78" i="4" s="1"/>
  <c r="F78" i="4"/>
  <c r="G78" i="4"/>
  <c r="B79" i="4"/>
  <c r="D79" i="4"/>
  <c r="F79" i="4"/>
  <c r="G79" i="4"/>
  <c r="B80" i="4"/>
  <c r="D80" i="4"/>
  <c r="J80" i="4" s="1"/>
  <c r="F80" i="4"/>
  <c r="G80" i="4"/>
  <c r="B81" i="4"/>
  <c r="D81" i="4"/>
  <c r="J81" i="4" s="1"/>
  <c r="F81" i="4"/>
  <c r="G81" i="4"/>
  <c r="B82" i="4"/>
  <c r="D82" i="4"/>
  <c r="J82" i="4" s="1"/>
  <c r="F82" i="4"/>
  <c r="G82" i="4"/>
  <c r="N30" i="5"/>
  <c r="L84" i="5"/>
  <c r="G30" i="4"/>
  <c r="E53" i="4" l="1"/>
  <c r="E28" i="4"/>
  <c r="N60" i="7"/>
  <c r="N50" i="7"/>
  <c r="N48" i="7"/>
  <c r="N80" i="7"/>
  <c r="N40" i="7"/>
  <c r="N32" i="7"/>
  <c r="E50" i="4"/>
  <c r="N84" i="2"/>
  <c r="N44" i="7"/>
  <c r="N18" i="7"/>
  <c r="E65" i="4"/>
  <c r="N84" i="1"/>
  <c r="E40" i="4"/>
  <c r="N35" i="7"/>
  <c r="D84" i="4"/>
  <c r="E73" i="4"/>
  <c r="E66" i="4"/>
  <c r="J40" i="4"/>
  <c r="J65" i="4"/>
  <c r="E18" i="4"/>
  <c r="N19" i="7"/>
  <c r="N29" i="7"/>
  <c r="N26" i="7"/>
  <c r="J28" i="4"/>
  <c r="N36" i="7"/>
  <c r="N46" i="7"/>
  <c r="E55" i="4"/>
  <c r="E42" i="4"/>
  <c r="E79" i="4"/>
  <c r="E45" i="4"/>
  <c r="N84" i="9"/>
  <c r="E48" i="4"/>
  <c r="E51" i="4"/>
  <c r="E56" i="4"/>
  <c r="N41" i="7"/>
  <c r="E38" i="4"/>
  <c r="N56" i="7"/>
  <c r="E44" i="4"/>
  <c r="N84" i="5"/>
  <c r="G84" i="4"/>
  <c r="N84" i="3"/>
  <c r="F84" i="4"/>
  <c r="G84" i="7"/>
  <c r="E63" i="4"/>
  <c r="N34" i="7"/>
  <c r="E84" i="7"/>
  <c r="N22" i="7"/>
  <c r="E17" i="4"/>
  <c r="E30" i="4"/>
  <c r="J79" i="4"/>
  <c r="J56" i="4"/>
  <c r="J19" i="4"/>
  <c r="N28" i="7"/>
  <c r="N20" i="7"/>
  <c r="N30" i="7"/>
  <c r="D84" i="7"/>
  <c r="N21" i="7"/>
  <c r="E71" i="4"/>
  <c r="N31" i="7"/>
  <c r="N61" i="7"/>
  <c r="N49" i="7"/>
  <c r="N75" i="7"/>
  <c r="N55" i="7"/>
  <c r="N27" i="7"/>
  <c r="N81" i="7"/>
  <c r="N79" i="7"/>
  <c r="N57" i="7"/>
  <c r="N23" i="7"/>
  <c r="N33" i="7"/>
  <c r="N43" i="7"/>
  <c r="N53" i="7"/>
  <c r="N63" i="7"/>
  <c r="N73" i="7"/>
  <c r="N77" i="7"/>
  <c r="N71" i="7"/>
  <c r="N69" i="7"/>
  <c r="N67" i="7"/>
  <c r="N65" i="7"/>
  <c r="N82" i="7"/>
  <c r="C84" i="7"/>
  <c r="E23" i="4"/>
  <c r="N59" i="7"/>
  <c r="N37" i="7"/>
  <c r="H84" i="7"/>
  <c r="N51" i="7"/>
  <c r="N47" i="7"/>
  <c r="N45" i="7"/>
  <c r="N17" i="7"/>
  <c r="E58" i="4"/>
  <c r="N39" i="7"/>
  <c r="N25" i="7"/>
  <c r="E67" i="4"/>
  <c r="E61" i="4"/>
  <c r="M84" i="7"/>
  <c r="L84" i="7"/>
  <c r="N16" i="7"/>
  <c r="N72" i="7"/>
  <c r="N38" i="7"/>
  <c r="K84" i="7"/>
  <c r="E29" i="4"/>
  <c r="E77" i="4"/>
  <c r="N74" i="7"/>
  <c r="N62" i="7"/>
  <c r="I84" i="7"/>
  <c r="J84" i="7"/>
  <c r="N78" i="7"/>
  <c r="N76" i="7"/>
  <c r="N70" i="7"/>
  <c r="N68" i="7"/>
  <c r="N66" i="7"/>
  <c r="N64" i="7"/>
  <c r="N58" i="7"/>
  <c r="N24" i="7"/>
  <c r="E60" i="4"/>
  <c r="N54" i="7"/>
  <c r="N52" i="7"/>
  <c r="N42" i="7"/>
  <c r="E49" i="4"/>
  <c r="E72" i="4"/>
  <c r="E36" i="4"/>
  <c r="E74" i="4"/>
  <c r="E19" i="4"/>
  <c r="E37" i="4"/>
  <c r="E62" i="4"/>
  <c r="E20" i="4"/>
  <c r="E22" i="4"/>
  <c r="E39" i="4"/>
  <c r="E52" i="4"/>
  <c r="E78" i="4"/>
  <c r="E33" i="4"/>
  <c r="E25" i="4"/>
  <c r="E41" i="4"/>
  <c r="E54" i="4"/>
  <c r="E26" i="4"/>
  <c r="E80" i="4"/>
  <c r="E43" i="4"/>
  <c r="E82" i="4"/>
  <c r="E68" i="4"/>
  <c r="E70" i="4"/>
  <c r="E31" i="4"/>
  <c r="E46" i="4"/>
  <c r="C84" i="4"/>
  <c r="E16" i="4"/>
  <c r="E32" i="4"/>
  <c r="E59" i="4"/>
  <c r="E57" i="4"/>
  <c r="E35" i="4"/>
  <c r="E21" i="4"/>
  <c r="E64" i="4"/>
  <c r="E76" i="4"/>
  <c r="E27" i="4"/>
  <c r="E47" i="4"/>
  <c r="E75" i="4"/>
  <c r="F84" i="7"/>
  <c r="E69" i="4"/>
  <c r="B84" i="7"/>
  <c r="E81" i="4"/>
  <c r="E34" i="4"/>
  <c r="E24" i="4"/>
  <c r="B84" i="4"/>
  <c r="J84" i="4" l="1"/>
  <c r="N84" i="7"/>
  <c r="E84" i="4"/>
  <c r="N16" i="8" l="1"/>
  <c r="N22" i="8"/>
  <c r="N55" i="8"/>
  <c r="N56" i="8"/>
  <c r="N62" i="8"/>
  <c r="N41" i="8"/>
  <c r="N49" i="8"/>
  <c r="N59" i="8"/>
  <c r="N68" i="8"/>
  <c r="N20" i="8"/>
  <c r="N64" i="8"/>
  <c r="N58" i="8"/>
  <c r="N71" i="8"/>
  <c r="B84" i="8"/>
  <c r="N84" i="8" s="1"/>
  <c r="N18" i="8"/>
  <c r="N26" i="8"/>
  <c r="N69" i="8"/>
  <c r="N38" i="8"/>
  <c r="N63" i="8"/>
  <c r="N24" i="8"/>
  <c r="N29" i="8"/>
  <c r="H62" i="4"/>
  <c r="I62" i="4" s="1"/>
  <c r="K62" i="4" s="1"/>
  <c r="H41" i="4"/>
  <c r="I41" i="4" s="1"/>
  <c r="K41" i="4" s="1"/>
  <c r="H49" i="4"/>
  <c r="I49" i="4" s="1"/>
  <c r="K49" i="4" s="1"/>
  <c r="H59" i="4"/>
  <c r="I59" i="4" s="1"/>
  <c r="K59" i="4" s="1"/>
  <c r="H68" i="4"/>
  <c r="I68" i="4" s="1"/>
  <c r="K68" i="4" s="1"/>
  <c r="H20" i="4"/>
  <c r="I20" i="4" s="1"/>
  <c r="K20" i="4" s="1"/>
  <c r="H64" i="4"/>
  <c r="I64" i="4" s="1"/>
  <c r="K64" i="4" s="1"/>
  <c r="H58" i="4"/>
  <c r="I58" i="4" s="1"/>
  <c r="K58" i="4" s="1"/>
  <c r="N44" i="8"/>
  <c r="N77" i="8"/>
  <c r="N23" i="8"/>
  <c r="N31" i="8"/>
  <c r="N70" i="8"/>
  <c r="N30" i="8"/>
  <c r="N27" i="8"/>
  <c r="N19" i="8"/>
  <c r="N78" i="8"/>
  <c r="N40" i="8"/>
  <c r="N53" i="8"/>
  <c r="N75" i="8"/>
  <c r="N25" i="8"/>
  <c r="N43" i="8"/>
  <c r="N36" i="8"/>
  <c r="N60" i="8"/>
  <c r="N37" i="8"/>
  <c r="N42" i="8"/>
  <c r="H23" i="4"/>
  <c r="I23" i="4" s="1"/>
  <c r="K23" i="4" s="1"/>
  <c r="H31" i="4"/>
  <c r="I31" i="4" s="1"/>
  <c r="K31" i="4" s="1"/>
  <c r="H70" i="4"/>
  <c r="I70" i="4" s="1"/>
  <c r="K70" i="4" s="1"/>
  <c r="H30" i="4"/>
  <c r="I30" i="4" s="1"/>
  <c r="K30" i="4" s="1"/>
  <c r="H56" i="4"/>
  <c r="I56" i="4" s="1"/>
  <c r="K56" i="4" s="1"/>
  <c r="N57" i="8"/>
  <c r="N79" i="8"/>
  <c r="N34" i="8"/>
  <c r="H34" i="4"/>
  <c r="I34" i="4" s="1"/>
  <c r="K34" i="4" s="1"/>
  <c r="N80" i="8"/>
  <c r="N72" i="8"/>
  <c r="N33" i="8"/>
  <c r="H18" i="4"/>
  <c r="I18" i="4" s="1"/>
  <c r="K18" i="4" s="1"/>
  <c r="H26" i="4"/>
  <c r="I26" i="4" s="1"/>
  <c r="K26" i="4" s="1"/>
  <c r="H75" i="4"/>
  <c r="I75" i="4" s="1"/>
  <c r="K75" i="4" s="1"/>
  <c r="H25" i="4"/>
  <c r="I25" i="4" s="1"/>
  <c r="K25" i="4" s="1"/>
  <c r="H43" i="4"/>
  <c r="I43" i="4" s="1"/>
  <c r="K43" i="4" s="1"/>
  <c r="H29" i="4"/>
  <c r="I29" i="4" s="1"/>
  <c r="K29" i="4" s="1"/>
  <c r="H36" i="4"/>
  <c r="I36" i="4" s="1"/>
  <c r="K36" i="4" s="1"/>
  <c r="N51" i="8"/>
  <c r="H42" i="4"/>
  <c r="I42" i="4" s="1"/>
  <c r="K42" i="4" s="1"/>
  <c r="N48" i="8"/>
  <c r="N47" i="8"/>
  <c r="N46" i="8"/>
  <c r="H46" i="4"/>
  <c r="I46" i="4" s="1"/>
  <c r="K46" i="4" s="1"/>
  <c r="N67" i="8"/>
  <c r="N81" i="8"/>
  <c r="N76" i="8"/>
  <c r="N66" i="8"/>
  <c r="H74" i="4"/>
  <c r="I74" i="4" s="1"/>
  <c r="K74" i="4" s="1"/>
  <c r="N74" i="8"/>
  <c r="N50" i="8"/>
  <c r="N21" i="8"/>
  <c r="N45" i="8"/>
  <c r="H27" i="4"/>
  <c r="I27" i="4" s="1"/>
  <c r="K27" i="4" s="1"/>
  <c r="H63" i="4"/>
  <c r="I63" i="4" s="1"/>
  <c r="K63" i="4" s="1"/>
  <c r="H48" i="4"/>
  <c r="I48" i="4" s="1"/>
  <c r="K48" i="4" s="1"/>
  <c r="H47" i="4"/>
  <c r="I47" i="4" s="1"/>
  <c r="K47" i="4" s="1"/>
  <c r="H19" i="4"/>
  <c r="I19" i="4" s="1"/>
  <c r="K19" i="4" s="1"/>
  <c r="H51" i="4"/>
  <c r="I51" i="4" s="1"/>
  <c r="K51" i="4" s="1"/>
  <c r="H69" i="4"/>
  <c r="I69" i="4" s="1"/>
  <c r="K69" i="4" s="1"/>
  <c r="N52" i="8"/>
  <c r="N54" i="8"/>
  <c r="N65" i="8"/>
  <c r="H65" i="4"/>
  <c r="I65" i="4" s="1"/>
  <c r="K65" i="4" s="1"/>
  <c r="H77" i="4"/>
  <c r="I77" i="4" s="1"/>
  <c r="K77" i="4" s="1"/>
  <c r="H60" i="4"/>
  <c r="I60" i="4" s="1"/>
  <c r="K60" i="4" s="1"/>
  <c r="H80" i="4"/>
  <c r="I80" i="4" s="1"/>
  <c r="K80" i="4" s="1"/>
  <c r="H50" i="4"/>
  <c r="I50" i="4" s="1"/>
  <c r="K50" i="4" s="1"/>
  <c r="H81" i="4"/>
  <c r="I81" i="4" s="1"/>
  <c r="K81" i="4" s="1"/>
  <c r="H76" i="4"/>
  <c r="I76" i="4" s="1"/>
  <c r="K76" i="4" s="1"/>
  <c r="H66" i="4"/>
  <c r="I66" i="4" s="1"/>
  <c r="K66" i="4" s="1"/>
  <c r="N28" i="8"/>
  <c r="N61" i="8"/>
  <c r="N39" i="8"/>
  <c r="N82" i="8"/>
  <c r="N17" i="8"/>
  <c r="H78" i="4"/>
  <c r="I78" i="4" s="1"/>
  <c r="K78" i="4" s="1"/>
  <c r="H67" i="4"/>
  <c r="I67" i="4" s="1"/>
  <c r="K67" i="4" s="1"/>
  <c r="H55" i="4"/>
  <c r="I55" i="4" s="1"/>
  <c r="K55" i="4" s="1"/>
  <c r="H28" i="4"/>
  <c r="I28" i="4" s="1"/>
  <c r="K28" i="4" s="1"/>
  <c r="N73" i="8"/>
  <c r="H54" i="4"/>
  <c r="I54" i="4" s="1"/>
  <c r="K54" i="4" s="1"/>
  <c r="H39" i="4"/>
  <c r="I39" i="4" s="1"/>
  <c r="K39" i="4" s="1"/>
  <c r="H22" i="4"/>
  <c r="I22" i="4" s="1"/>
  <c r="K22" i="4" s="1"/>
  <c r="H45" i="4"/>
  <c r="I45" i="4" s="1"/>
  <c r="K45" i="4" s="1"/>
  <c r="H82" i="4"/>
  <c r="I82" i="4" s="1"/>
  <c r="K82" i="4" s="1"/>
  <c r="H38" i="4"/>
  <c r="I38" i="4" s="1"/>
  <c r="K38" i="4" s="1"/>
  <c r="H24" i="4"/>
  <c r="I24" i="4" s="1"/>
  <c r="K24" i="4" s="1"/>
  <c r="H17" i="4"/>
  <c r="I17" i="4" s="1"/>
  <c r="K17" i="4" s="1"/>
  <c r="H57" i="4"/>
  <c r="I57" i="4" s="1"/>
  <c r="K57" i="4" s="1"/>
  <c r="H79" i="4"/>
  <c r="I79" i="4" s="1"/>
  <c r="K79" i="4" s="1"/>
  <c r="N35" i="8"/>
  <c r="H16" i="4"/>
  <c r="I16" i="4" s="1"/>
  <c r="K16" i="4" s="1"/>
  <c r="N32" i="8"/>
  <c r="H61" i="4"/>
  <c r="I61" i="4" s="1"/>
  <c r="K61" i="4" s="1"/>
  <c r="H33" i="4"/>
  <c r="I33" i="4" s="1"/>
  <c r="K33" i="4" s="1"/>
  <c r="H53" i="4"/>
  <c r="I53" i="4" s="1"/>
  <c r="K53" i="4" s="1"/>
  <c r="H40" i="4"/>
  <c r="I40" i="4" s="1"/>
  <c r="K40" i="4" s="1"/>
  <c r="H32" i="4"/>
  <c r="I32" i="4" s="1"/>
  <c r="K32" i="4" s="1"/>
  <c r="H72" i="4"/>
  <c r="I72" i="4" s="1"/>
  <c r="K72" i="4" s="1"/>
  <c r="H35" i="4"/>
  <c r="I35" i="4" s="1"/>
  <c r="K35" i="4" s="1"/>
  <c r="H71" i="4"/>
  <c r="I71" i="4" s="1"/>
  <c r="K71" i="4" s="1"/>
  <c r="H52" i="4"/>
  <c r="I52" i="4"/>
  <c r="K52" i="4" s="1"/>
  <c r="H73" i="4"/>
  <c r="I73" i="4" s="1"/>
  <c r="K73" i="4" s="1"/>
  <c r="H21" i="4"/>
  <c r="I21" i="4" s="1"/>
  <c r="K21" i="4" s="1"/>
  <c r="H44" i="4"/>
  <c r="I44" i="4" s="1"/>
  <c r="K44" i="4" s="1"/>
  <c r="H37" i="4"/>
  <c r="I37" i="4" s="1"/>
  <c r="K37" i="4" s="1"/>
  <c r="H84" i="4" l="1"/>
  <c r="K84" i="4"/>
  <c r="I84" i="4"/>
</calcChain>
</file>

<file path=xl/sharedStrings.xml><?xml version="1.0" encoding="utf-8"?>
<sst xmlns="http://schemas.openxmlformats.org/spreadsheetml/2006/main" count="678" uniqueCount="104">
  <si>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</si>
  <si>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</si>
  <si>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</si>
  <si>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</si>
  <si>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</si>
  <si>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</si>
  <si>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</si>
  <si>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</si>
  <si>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</si>
  <si>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</si>
  <si>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</si>
  <si>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</si>
  <si>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</si>
  <si>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</si>
  <si>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</si>
  <si>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</si>
  <si>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</si>
  <si>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</si>
  <si>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</si>
  <si>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</si>
  <si>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</si>
  <si>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</si>
  <si>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</si>
  <si>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</si>
  <si>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</si>
  <si>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</si>
  <si>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</si>
  <si>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</si>
  <si>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</si>
  <si>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</si>
  <si>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</si>
  <si>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</si>
  <si>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</si>
  <si>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</si>
  <si>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</si>
  <si>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</si>
  <si>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</si>
  <si>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</si>
  <si>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</si>
  <si>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</si>
  <si>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</si>
  <si>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</si>
  <si>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</si>
  <si>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</si>
  <si>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</si>
  <si>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</si>
  <si>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</si>
  <si>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</si>
  <si>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</si>
  <si>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</si>
  <si>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</si>
  <si>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</si>
  <si>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</si>
  <si>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</si>
  <si>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</si>
  <si>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</si>
  <si>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</si>
  <si>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</si>
  <si>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</si>
  <si>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</si>
  <si>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</si>
  <si>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</si>
  <si>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</si>
  <si>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</si>
  <si>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</si>
  <si>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</si>
  <si>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</si>
  <si>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</si>
  <si>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</si>
  <si>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</si>
  <si>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</si>
  <si>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</si>
  <si>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</si>
  <si>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</si>
  <si>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</si>
  <si>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</si>
  <si>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</si>
  <si>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</si>
  <si>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</si>
  <si>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</si>
  <si>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</si>
  <si>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</si>
  <si>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</si>
  <si>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</si>
  <si>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</si>
  <si>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</si>
  <si>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</si>
  <si>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</si>
  <si>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</si>
  <si>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</si>
  <si>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</si>
  <si>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</si>
  <si>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</si>
  <si>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</si>
  <si>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</si>
  <si>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</si>
  <si>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</si>
  <si>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</si>
  <si>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</si>
  <si>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</si>
  <si>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</si>
  <si>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</si>
  <si>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>VALIDATED TAX RECEIPTS DATA FOR: JULY 2021 thru June 2022</t>
  </si>
  <si>
    <t>SFY21-22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</si>
</sst>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0"/>
      <name val="Times New Roman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7" applyNumberFormat="1" applyFont="1" applyBorder="1" applyAlignment="1">
      <alignment horizontal="right" vertical="top" wrapText="1"/>
    </xf>
    <xf numFmtId="3" fontId="2" fillId="0" borderId="0" xfId="7" applyNumberFormat="1" applyFont="1" applyFill="1" applyBorder="1" applyAlignment="1">
      <alignment horizontal="right" vertical="top" wrapText="1"/>
    </xf>
    <xf numFmtId="3" fontId="2" fillId="0" borderId="0" xfId="8" applyNumberFormat="1" applyFont="1" applyBorder="1" applyAlignment="1">
      <alignment horizontal="right" vertical="top" wrapText="1"/>
    </xf>
    <xf numFmtId="3" fontId="2" fillId="0" borderId="0" xfId="8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/>
    <xf numFmtId="3" fontId="2" fillId="0" borderId="0" xfId="9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8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0" fillId="0" borderId="0" xfId="0" applyAlignment="1">
      <alignment horizontal="center"/>
    </xf>
  </cellXfs>
  <cellStyles count="10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_Emergency Distribution" xfId="7" xr:uid="{00000000-0005-0000-0000-000007000000}"/>
    <cellStyle name="Normal_Fiscally Constrained" xfId="8" xr:uid="{00000000-0005-0000-0000-000008000000}"/>
    <cellStyle name="Normal_Half-Cent to County Gov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L86"/>
  <sheetViews>
    <sheetView tabSelected="1" workbookViewId="0">
      <pane ySplit="14" topLeftCell="A15" activePane="bottomLeft" state="frozen"/>
      <selection pane="bottomLeft" activeCell="E28" sqref="E28"/>
    </sheetView>
  </sheetViews>
  <sheetFormatPr defaultRowHeight="12.75" x14ac:dyDescent="0.2"/>
  <cols>
    <col min="1" max="1" width="16.83203125" customWidth="1"/>
    <col min="2" max="2" width="12.6640625" bestFit="1" customWidth="1"/>
    <col min="3" max="3" width="15.5" bestFit="1" customWidth="1"/>
    <col min="4" max="4" width="11" bestFit="1" customWidth="1"/>
    <col min="5" max="5" width="12.33203125" bestFit="1" customWidth="1"/>
    <col min="6" max="6" width="11.83203125" bestFit="1" customWidth="1"/>
    <col min="7" max="7" width="13.33203125" bestFit="1" customWidth="1"/>
    <col min="8" max="8" width="12" bestFit="1" customWidth="1"/>
    <col min="9" max="9" width="16.83203125" customWidth="1"/>
    <col min="10" max="10" width="13.6640625" bestFit="1" customWidth="1"/>
    <col min="11" max="11" width="12.6640625" bestFit="1" customWidth="1"/>
  </cols>
  <sheetData>
    <row r="1" spans="1:12" x14ac:dyDescent="0.2">
      <c r="A1" s="23" t="s">
        <v>102</v>
      </c>
      <c r="K1" t="s">
        <v>75</v>
      </c>
    </row>
    <row r="2" spans="1:12" x14ac:dyDescent="0.2">
      <c r="E2" s="6"/>
      <c r="F2" s="6"/>
      <c r="G2" s="6"/>
      <c r="H2" s="6"/>
      <c r="I2" s="6"/>
    </row>
    <row r="3" spans="1:12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2" x14ac:dyDescent="0.2">
      <c r="B9" s="2"/>
      <c r="C9" s="2"/>
      <c r="D9" s="2"/>
      <c r="E9" s="2"/>
      <c r="F9" s="2"/>
      <c r="G9" s="2"/>
      <c r="H9" s="2"/>
      <c r="I9" s="27" t="s">
        <v>93</v>
      </c>
      <c r="J9" s="27"/>
      <c r="K9" s="27"/>
    </row>
    <row r="10" spans="1:12" x14ac:dyDescent="0.2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1:12" x14ac:dyDescent="0.2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2" x14ac:dyDescent="0.2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1:12" x14ac:dyDescent="0.2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1:12" x14ac:dyDescent="0.2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2" x14ac:dyDescent="0.2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2" x14ac:dyDescent="0.2">
      <c r="A16" t="s">
        <v>38</v>
      </c>
      <c r="B16" s="4">
        <f>SUM('Half-Cent to County before'!B16:M16)</f>
        <v>4784606.3999999994</v>
      </c>
      <c r="C16" s="4">
        <f>'Half-cent County Adj'!N16</f>
        <v>-1023593.68</v>
      </c>
      <c r="D16" s="4">
        <f>SUM('Half-Cent to City Govs'!B16:M16)</f>
        <v>3613137.82</v>
      </c>
      <c r="E16" s="4">
        <f>SUM(B16:D16)</f>
        <v>7374150.5399999991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3761012.7199999993</v>
      </c>
      <c r="J16" s="5">
        <f>D16</f>
        <v>3613137.82</v>
      </c>
      <c r="K16" s="5">
        <f>SUM(I16:J16)</f>
        <v>7374150.5399999991</v>
      </c>
    </row>
    <row r="17" spans="1:11" x14ac:dyDescent="0.2">
      <c r="A17" t="s">
        <v>39</v>
      </c>
      <c r="B17" s="4">
        <f>SUM('Half-Cent to County before'!B17:M17)</f>
        <v>395210.98000000004</v>
      </c>
      <c r="C17" s="4">
        <f>'Half-cent County Adj'!N17</f>
        <v>-149689.68</v>
      </c>
      <c r="D17" s="4">
        <f>SUM('Half-Cent to City Govs'!B17:M17)</f>
        <v>126607.35</v>
      </c>
      <c r="E17" s="4">
        <f t="shared" ref="E17:E80" si="0">SUM(B17:D17)</f>
        <v>372128.65</v>
      </c>
      <c r="F17" s="4">
        <f>SUM('Emergency Distribution'!B17:M17)</f>
        <v>507890.66</v>
      </c>
      <c r="G17" s="4">
        <f>SUM('Supplemental Distribution'!B17:M17)</f>
        <v>12383.32</v>
      </c>
      <c r="H17" s="4">
        <f>SUM('Fiscally Constrained'!B17:M17)</f>
        <v>177185.22</v>
      </c>
      <c r="I17" s="4">
        <f t="shared" ref="I17:I80" si="1">SUM(B17+C17+F17+G17+H17)</f>
        <v>942980.49999999988</v>
      </c>
      <c r="J17" s="5">
        <f t="shared" ref="J17:J80" si="2">D17</f>
        <v>126607.35</v>
      </c>
      <c r="K17" s="5">
        <f t="shared" ref="K17:K80" si="3">SUM(I17:J17)</f>
        <v>1069587.8499999999</v>
      </c>
    </row>
    <row r="18" spans="1:11" x14ac:dyDescent="0.2">
      <c r="A18" t="s">
        <v>40</v>
      </c>
      <c r="B18" s="4">
        <f>SUM('Half-Cent to County before'!B18:M18)</f>
        <v>7806482.9900000002</v>
      </c>
      <c r="C18" s="4">
        <f>'Half-cent County Adj'!N18</f>
        <v>0</v>
      </c>
      <c r="D18" s="4">
        <f>SUM('Half-Cent to City Govs'!B18:M18)</f>
        <v>5267604.4499999993</v>
      </c>
      <c r="E18" s="4">
        <f t="shared" si="0"/>
        <v>13074087.439999999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7806482.9900000002</v>
      </c>
      <c r="J18" s="5">
        <f t="shared" si="2"/>
        <v>5267604.4499999993</v>
      </c>
      <c r="K18" s="5">
        <f t="shared" si="3"/>
        <v>13074087.439999999</v>
      </c>
    </row>
    <row r="19" spans="1:11" x14ac:dyDescent="0.2">
      <c r="A19" t="s">
        <v>2</v>
      </c>
      <c r="B19" s="4">
        <f>SUM('Half-Cent to County before'!B19:M19)</f>
        <v>524115.99</v>
      </c>
      <c r="C19" s="4">
        <f>'Half-cent County Adj'!N19</f>
        <v>0</v>
      </c>
      <c r="D19" s="4">
        <f>SUM('Half-Cent to City Govs'!B19:M19)</f>
        <v>161970.6</v>
      </c>
      <c r="E19" s="4">
        <f t="shared" si="0"/>
        <v>686086.59</v>
      </c>
      <c r="F19" s="4">
        <f>SUM('Emergency Distribution'!B19:M19)</f>
        <v>0</v>
      </c>
      <c r="G19" s="4">
        <f>SUM('Supplemental Distribution'!B19:M19)</f>
        <v>19574.96</v>
      </c>
      <c r="H19" s="4">
        <f>SUM('Fiscally Constrained'!B19:M19)</f>
        <v>203403.46999999997</v>
      </c>
      <c r="I19" s="4">
        <f t="shared" si="1"/>
        <v>747094.41999999993</v>
      </c>
      <c r="J19" s="5">
        <f t="shared" si="2"/>
        <v>161970.6</v>
      </c>
      <c r="K19" s="5">
        <f t="shared" si="3"/>
        <v>909065.0199999999</v>
      </c>
    </row>
    <row r="20" spans="1:11" x14ac:dyDescent="0.2">
      <c r="A20" t="s">
        <v>41</v>
      </c>
      <c r="B20" s="4">
        <f>SUM('Half-Cent to County before'!B20:M20)</f>
        <v>10682768.310000001</v>
      </c>
      <c r="C20" s="4">
        <f>'Half-cent County Adj'!N20</f>
        <v>-2255866.3199999998</v>
      </c>
      <c r="D20" s="4">
        <f>SUM('Half-Cent to City Govs'!B20:M20)</f>
        <v>8474274.4400000013</v>
      </c>
      <c r="E20" s="4">
        <f t="shared" si="0"/>
        <v>16901176.43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8426901.9900000002</v>
      </c>
      <c r="J20" s="5">
        <f t="shared" si="2"/>
        <v>8474274.4400000013</v>
      </c>
      <c r="K20" s="5">
        <f t="shared" si="3"/>
        <v>16901176.43</v>
      </c>
    </row>
    <row r="21" spans="1:11" x14ac:dyDescent="0.2">
      <c r="A21" t="s">
        <v>42</v>
      </c>
      <c r="B21" s="4">
        <f>SUM('Half-Cent to County before'!B21:M21)</f>
        <v>32488233.009999998</v>
      </c>
      <c r="C21" s="4">
        <f>'Half-cent County Adj'!N21</f>
        <v>0</v>
      </c>
      <c r="D21" s="4">
        <f>SUM('Half-Cent to City Govs'!B21:M21)</f>
        <v>48154863.25</v>
      </c>
      <c r="E21" s="4">
        <f t="shared" si="0"/>
        <v>80643096.25999999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32488233.009999998</v>
      </c>
      <c r="J21" s="5">
        <f t="shared" si="2"/>
        <v>48154863.25</v>
      </c>
      <c r="K21" s="5">
        <f t="shared" si="3"/>
        <v>80643096.25999999</v>
      </c>
    </row>
    <row r="22" spans="1:11" x14ac:dyDescent="0.2">
      <c r="A22" t="s">
        <v>3</v>
      </c>
      <c r="B22" s="4">
        <f>SUM('Half-Cent to County before'!B22:M22)</f>
        <v>121577.94</v>
      </c>
      <c r="C22" s="4">
        <f>'Half-cent County Adj'!N22</f>
        <v>0</v>
      </c>
      <c r="D22" s="4">
        <f>SUM('Half-Cent to City Govs'!B22:M22)</f>
        <v>30414.29</v>
      </c>
      <c r="E22" s="4">
        <f t="shared" si="0"/>
        <v>151992.23000000001</v>
      </c>
      <c r="F22" s="4">
        <f>SUM('Emergency Distribution'!B22:M22)</f>
        <v>313280.81</v>
      </c>
      <c r="G22" s="4">
        <f>SUM('Supplemental Distribution'!B22:M22)</f>
        <v>8025.36</v>
      </c>
      <c r="H22" s="4">
        <f>SUM('Fiscally Constrained'!B22:M22)</f>
        <v>214785.68</v>
      </c>
      <c r="I22" s="4">
        <f t="shared" si="1"/>
        <v>657669.79</v>
      </c>
      <c r="J22" s="5">
        <f t="shared" si="2"/>
        <v>30414.29</v>
      </c>
      <c r="K22" s="5">
        <f t="shared" si="3"/>
        <v>688084.08000000007</v>
      </c>
    </row>
    <row r="23" spans="1:11" x14ac:dyDescent="0.2">
      <c r="A23" t="s">
        <v>43</v>
      </c>
      <c r="B23" s="4">
        <f>SUM('Half-Cent to County before'!B23:M23)</f>
        <v>5788904.3699999992</v>
      </c>
      <c r="C23" s="4">
        <f>'Half-cent County Adj'!N23</f>
        <v>0</v>
      </c>
      <c r="D23" s="4">
        <f>SUM('Half-Cent to City Govs'!B23:M23)</f>
        <v>661945.42999999993</v>
      </c>
      <c r="E23" s="4">
        <f t="shared" si="0"/>
        <v>6450849.7999999989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5788904.3699999992</v>
      </c>
      <c r="J23" s="5">
        <f t="shared" si="2"/>
        <v>661945.42999999993</v>
      </c>
      <c r="K23" s="5">
        <f t="shared" si="3"/>
        <v>6450849.7999999989</v>
      </c>
    </row>
    <row r="24" spans="1:11" x14ac:dyDescent="0.2">
      <c r="A24" t="s">
        <v>44</v>
      </c>
      <c r="B24" s="4">
        <f>SUM('Half-Cent to County before'!B24:M24)</f>
        <v>3579591.6599999997</v>
      </c>
      <c r="C24" s="4">
        <f>'Half-cent County Adj'!N24</f>
        <v>-701681</v>
      </c>
      <c r="D24" s="4">
        <f>SUM('Half-Cent to City Govs'!B24:M24)</f>
        <v>265979.00999999995</v>
      </c>
      <c r="E24" s="4">
        <f t="shared" si="0"/>
        <v>3143889.6699999995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2877910.6599999997</v>
      </c>
      <c r="J24" s="5">
        <f t="shared" si="2"/>
        <v>265979.00999999995</v>
      </c>
      <c r="K24" s="5">
        <f t="shared" si="3"/>
        <v>3143889.6699999995</v>
      </c>
    </row>
    <row r="25" spans="1:11" x14ac:dyDescent="0.2">
      <c r="A25" t="s">
        <v>45</v>
      </c>
      <c r="B25" s="4">
        <f>SUM('Half-Cent to County before'!B25:M25)</f>
        <v>4519439.04</v>
      </c>
      <c r="C25" s="4">
        <f>'Half-cent County Adj'!N25</f>
        <v>-832827.32</v>
      </c>
      <c r="D25" s="4">
        <f>SUM('Half-Cent to City Govs'!B25:M25)</f>
        <v>402511.02</v>
      </c>
      <c r="E25" s="4">
        <f t="shared" si="0"/>
        <v>4089122.74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3686611.72</v>
      </c>
      <c r="J25" s="5">
        <f t="shared" si="2"/>
        <v>402511.02</v>
      </c>
      <c r="K25" s="5">
        <f t="shared" si="3"/>
        <v>4089122.74</v>
      </c>
    </row>
    <row r="26" spans="1:11" x14ac:dyDescent="0.2">
      <c r="A26" t="s">
        <v>46</v>
      </c>
      <c r="B26" s="4">
        <f>SUM('Half-Cent to County before'!B26:M26)</f>
        <v>17294244.32</v>
      </c>
      <c r="C26" s="4">
        <f>'Half-cent County Adj'!N26</f>
        <v>0</v>
      </c>
      <c r="D26" s="4">
        <f>SUM('Half-Cent to City Govs'!B26:M26)</f>
        <v>1831720.9100000001</v>
      </c>
      <c r="E26" s="4">
        <f t="shared" si="0"/>
        <v>19125965.23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17294244.32</v>
      </c>
      <c r="J26" s="5">
        <f t="shared" si="2"/>
        <v>1831720.9100000001</v>
      </c>
      <c r="K26" s="5">
        <f t="shared" si="3"/>
        <v>19125965.23</v>
      </c>
    </row>
    <row r="27" spans="1:11" x14ac:dyDescent="0.2">
      <c r="A27" t="s">
        <v>4</v>
      </c>
      <c r="B27" s="4">
        <f>SUM('Half-Cent to County before'!B27:M27)</f>
        <v>2196904.5299999998</v>
      </c>
      <c r="C27" s="4">
        <f>'Half-cent County Adj'!N27</f>
        <v>-443567</v>
      </c>
      <c r="D27" s="4">
        <f>SUM('Half-Cent to City Govs'!B27:M27)</f>
        <v>442149.28</v>
      </c>
      <c r="E27" s="4">
        <f t="shared" si="0"/>
        <v>2195486.8099999996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187613.13</v>
      </c>
      <c r="I27" s="4">
        <f t="shared" si="1"/>
        <v>1940950.6599999997</v>
      </c>
      <c r="J27" s="5">
        <f t="shared" si="2"/>
        <v>442149.28</v>
      </c>
      <c r="K27" s="5">
        <f t="shared" si="3"/>
        <v>2383099.9399999995</v>
      </c>
    </row>
    <row r="28" spans="1:11" x14ac:dyDescent="0.2">
      <c r="A28" t="s">
        <v>94</v>
      </c>
      <c r="B28" s="4">
        <f>SUM('Half-Cent to County before'!B28:M28)</f>
        <v>68192022.800000012</v>
      </c>
      <c r="C28" s="4">
        <f>'Half-cent County Adj'!N28</f>
        <v>0</v>
      </c>
      <c r="D28" s="4">
        <f>SUM('Half-Cent to City Govs'!B28:M28)</f>
        <v>47975873.960000001</v>
      </c>
      <c r="E28" s="4">
        <f t="shared" si="0"/>
        <v>116167896.76000002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68192022.800000012</v>
      </c>
      <c r="J28" s="5">
        <f t="shared" si="2"/>
        <v>47975873.960000001</v>
      </c>
      <c r="K28" s="5">
        <f t="shared" si="3"/>
        <v>116167896.76000002</v>
      </c>
    </row>
    <row r="29" spans="1:11" x14ac:dyDescent="0.2">
      <c r="A29" t="s">
        <v>5</v>
      </c>
      <c r="B29" s="4">
        <f>SUM('Half-Cent to County before'!B29:M29)</f>
        <v>460759.59</v>
      </c>
      <c r="C29" s="4">
        <f>'Half-cent County Adj'!N29</f>
        <v>-191774.32</v>
      </c>
      <c r="D29" s="4">
        <f>SUM('Half-Cent to City Govs'!B29:M29)</f>
        <v>115001.51</v>
      </c>
      <c r="E29" s="4">
        <f t="shared" si="0"/>
        <v>383986.78</v>
      </c>
      <c r="F29" s="4">
        <f>SUM('Emergency Distribution'!B29:M29)</f>
        <v>719945.04</v>
      </c>
      <c r="G29" s="4">
        <f>SUM('Supplemental Distribution'!B29:M29)</f>
        <v>0</v>
      </c>
      <c r="H29" s="4">
        <f>SUM('Fiscally Constrained'!B29:M29)</f>
        <v>122615.24</v>
      </c>
      <c r="I29" s="4">
        <f t="shared" si="1"/>
        <v>1111545.55</v>
      </c>
      <c r="J29" s="5">
        <f t="shared" si="2"/>
        <v>115001.51</v>
      </c>
      <c r="K29" s="5">
        <f t="shared" si="3"/>
        <v>1226547.06</v>
      </c>
    </row>
    <row r="30" spans="1:11" x14ac:dyDescent="0.2">
      <c r="A30" t="s">
        <v>6</v>
      </c>
      <c r="B30" s="4">
        <f>SUM('Half-Cent to County before'!B30:M30)</f>
        <v>144842.22999999998</v>
      </c>
      <c r="C30" s="4">
        <f>'Half-cent County Adj'!N30</f>
        <v>0</v>
      </c>
      <c r="D30" s="4">
        <f>SUM('Half-Cent to City Govs'!B30:M30)</f>
        <v>18727.27</v>
      </c>
      <c r="E30" s="4">
        <f t="shared" si="0"/>
        <v>163569.49999999997</v>
      </c>
      <c r="F30" s="4">
        <f>SUM('Emergency Distribution'!B30:M30)</f>
        <v>359477.31000000006</v>
      </c>
      <c r="G30" s="4">
        <f>SUM('Supplemental Distribution'!B30:M30)</f>
        <v>8582.8799999999992</v>
      </c>
      <c r="H30" s="4">
        <f>SUM('Fiscally Constrained'!B30:M30)</f>
        <v>216227.20000000001</v>
      </c>
      <c r="I30" s="4">
        <f t="shared" si="1"/>
        <v>729129.62000000011</v>
      </c>
      <c r="J30" s="5">
        <f t="shared" si="2"/>
        <v>18727.27</v>
      </c>
      <c r="K30" s="5">
        <f t="shared" si="3"/>
        <v>747856.89000000013</v>
      </c>
    </row>
    <row r="31" spans="1:11" x14ac:dyDescent="0.2">
      <c r="A31" t="s">
        <v>47</v>
      </c>
      <c r="B31" s="4">
        <f>SUM('Half-Cent to County before'!B31:M31)</f>
        <v>39728618.149999999</v>
      </c>
      <c r="C31" s="4">
        <f>'Half-cent County Adj'!N31</f>
        <v>0</v>
      </c>
      <c r="D31" s="4">
        <f>SUM('Half-Cent to City Govs'!B31:M31)</f>
        <v>1899701</v>
      </c>
      <c r="E31" s="4">
        <f t="shared" si="0"/>
        <v>41628319.149999999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39728618.149999999</v>
      </c>
      <c r="J31" s="5">
        <f t="shared" si="2"/>
        <v>1899701</v>
      </c>
      <c r="K31" s="5">
        <f t="shared" si="3"/>
        <v>41628319.149999999</v>
      </c>
    </row>
    <row r="32" spans="1:11" x14ac:dyDescent="0.2">
      <c r="A32" t="s">
        <v>48</v>
      </c>
      <c r="B32" s="4">
        <f>SUM('Half-Cent to County before'!B32:M32)</f>
        <v>11996596.129999999</v>
      </c>
      <c r="C32" s="4">
        <f>'Half-cent County Adj'!N32</f>
        <v>0</v>
      </c>
      <c r="D32" s="4">
        <f>SUM('Half-Cent to City Govs'!B32:M32)</f>
        <v>2273369.4</v>
      </c>
      <c r="E32" s="4">
        <f t="shared" si="0"/>
        <v>14269965.529999999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11996596.129999999</v>
      </c>
      <c r="J32" s="5">
        <f t="shared" si="2"/>
        <v>2273369.4</v>
      </c>
      <c r="K32" s="5">
        <f t="shared" si="3"/>
        <v>14269965.529999999</v>
      </c>
    </row>
    <row r="33" spans="1:11" x14ac:dyDescent="0.2">
      <c r="A33" t="s">
        <v>7</v>
      </c>
      <c r="B33" s="4">
        <f>SUM('Half-Cent to County before'!B33:M33)</f>
        <v>1218226.1099999999</v>
      </c>
      <c r="C33" s="4">
        <f>'Half-cent County Adj'!N33</f>
        <v>0</v>
      </c>
      <c r="D33" s="4">
        <f>SUM('Half-Cent to City Govs'!B33:M33)</f>
        <v>1467837.4100000001</v>
      </c>
      <c r="E33" s="4">
        <f t="shared" si="0"/>
        <v>2686063.52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1218226.1099999999</v>
      </c>
      <c r="J33" s="5">
        <f t="shared" si="2"/>
        <v>1467837.4100000001</v>
      </c>
      <c r="K33" s="5">
        <f t="shared" si="3"/>
        <v>2686063.52</v>
      </c>
    </row>
    <row r="34" spans="1:11" x14ac:dyDescent="0.2">
      <c r="A34" t="s">
        <v>8</v>
      </c>
      <c r="B34" s="4">
        <f>SUM('Half-Cent to County before'!B34:M34)</f>
        <v>489395.53</v>
      </c>
      <c r="C34" s="4">
        <f>'Half-cent County Adj'!N34</f>
        <v>-55587.68</v>
      </c>
      <c r="D34" s="4">
        <f>SUM('Half-Cent to City Govs'!B34:M34)</f>
        <v>202954.42</v>
      </c>
      <c r="E34" s="4">
        <f t="shared" si="0"/>
        <v>636762.27</v>
      </c>
      <c r="F34" s="4">
        <f>SUM('Emergency Distribution'!B34:M34)</f>
        <v>0</v>
      </c>
      <c r="G34" s="4">
        <f>SUM('Supplemental Distribution'!B34:M34)</f>
        <v>6403.92</v>
      </c>
      <c r="H34" s="4">
        <f>SUM('Fiscally Constrained'!B34:M34)</f>
        <v>83263.319999999992</v>
      </c>
      <c r="I34" s="4">
        <f t="shared" si="1"/>
        <v>523475.09</v>
      </c>
      <c r="J34" s="5">
        <f t="shared" si="2"/>
        <v>202954.42</v>
      </c>
      <c r="K34" s="5">
        <f t="shared" si="3"/>
        <v>726429.51</v>
      </c>
    </row>
    <row r="35" spans="1:11" x14ac:dyDescent="0.2">
      <c r="A35" t="s">
        <v>9</v>
      </c>
      <c r="B35" s="4">
        <f>SUM('Half-Cent to County before'!B35:M35)</f>
        <v>615762.56000000006</v>
      </c>
      <c r="C35" s="4">
        <f>'Half-cent County Adj'!N35</f>
        <v>0</v>
      </c>
      <c r="D35" s="4">
        <f>SUM('Half-Cent to City Govs'!B35:M35)</f>
        <v>282604.82999999996</v>
      </c>
      <c r="E35" s="4">
        <f t="shared" si="0"/>
        <v>898367.39</v>
      </c>
      <c r="F35" s="4">
        <f>SUM('Emergency Distribution'!B35:M35)</f>
        <v>890558.7699999999</v>
      </c>
      <c r="G35" s="4">
        <f>SUM('Supplemental Distribution'!B35:M35)</f>
        <v>0</v>
      </c>
      <c r="H35" s="4">
        <f>SUM('Fiscally Constrained'!B35:M35)</f>
        <v>200462.79</v>
      </c>
      <c r="I35" s="4">
        <f t="shared" si="1"/>
        <v>1706784.12</v>
      </c>
      <c r="J35" s="5">
        <f t="shared" si="2"/>
        <v>282604.82999999996</v>
      </c>
      <c r="K35" s="5">
        <f t="shared" si="3"/>
        <v>1989388.9500000002</v>
      </c>
    </row>
    <row r="36" spans="1:11" x14ac:dyDescent="0.2">
      <c r="A36" t="s">
        <v>10</v>
      </c>
      <c r="B36" s="4">
        <f>SUM('Half-Cent to County before'!B36:M36)</f>
        <v>197352.44</v>
      </c>
      <c r="C36" s="4">
        <f>'Half-cent County Adj'!N36</f>
        <v>0</v>
      </c>
      <c r="D36" s="4">
        <f>SUM('Half-Cent to City Govs'!B36:M36)</f>
        <v>36190.769999999997</v>
      </c>
      <c r="E36" s="4">
        <f t="shared" si="0"/>
        <v>233543.21</v>
      </c>
      <c r="F36" s="4">
        <f>SUM('Emergency Distribution'!B36:M36)</f>
        <v>405134.9</v>
      </c>
      <c r="G36" s="4">
        <f>SUM('Supplemental Distribution'!B36:M36)</f>
        <v>0</v>
      </c>
      <c r="H36" s="4">
        <f>SUM('Fiscally Constrained'!B36:M36)</f>
        <v>135502.37</v>
      </c>
      <c r="I36" s="4">
        <f t="shared" si="1"/>
        <v>737989.71000000008</v>
      </c>
      <c r="J36" s="5">
        <f t="shared" si="2"/>
        <v>36190.769999999997</v>
      </c>
      <c r="K36" s="5">
        <f t="shared" si="3"/>
        <v>774180.4800000001</v>
      </c>
    </row>
    <row r="37" spans="1:11" x14ac:dyDescent="0.2">
      <c r="A37" t="s">
        <v>11</v>
      </c>
      <c r="B37" s="4">
        <f>SUM('Half-Cent to County before'!B37:M37)</f>
        <v>123769.23</v>
      </c>
      <c r="C37" s="4">
        <f>'Half-cent County Adj'!N37</f>
        <v>0</v>
      </c>
      <c r="D37" s="4">
        <f>SUM('Half-Cent to City Govs'!B37:M37)</f>
        <v>18671.46</v>
      </c>
      <c r="E37" s="4">
        <f t="shared" si="0"/>
        <v>142440.69</v>
      </c>
      <c r="F37" s="4">
        <f>SUM('Emergency Distribution'!B37:M37)</f>
        <v>327010.32</v>
      </c>
      <c r="G37" s="4">
        <f>SUM('Supplemental Distribution'!B37:M37)</f>
        <v>4900.12</v>
      </c>
      <c r="H37" s="4">
        <f>SUM('Fiscally Constrained'!B37:M37)</f>
        <v>131706.85999999999</v>
      </c>
      <c r="I37" s="4">
        <f t="shared" si="1"/>
        <v>587386.53</v>
      </c>
      <c r="J37" s="5">
        <f t="shared" si="2"/>
        <v>18671.46</v>
      </c>
      <c r="K37" s="5">
        <f t="shared" si="3"/>
        <v>606057.99</v>
      </c>
    </row>
    <row r="38" spans="1:11" x14ac:dyDescent="0.2">
      <c r="A38" t="s">
        <v>49</v>
      </c>
      <c r="B38" s="4">
        <f>SUM('Half-Cent to County before'!B38:M38)</f>
        <v>425309.66</v>
      </c>
      <c r="C38" s="4">
        <f>'Half-cent County Adj'!N38</f>
        <v>-62286.68</v>
      </c>
      <c r="D38" s="4">
        <f>SUM('Half-Cent to City Govs'!B38:M38)</f>
        <v>209206.82</v>
      </c>
      <c r="E38" s="4">
        <f t="shared" si="0"/>
        <v>572229.80000000005</v>
      </c>
      <c r="F38" s="4">
        <f>SUM('Emergency Distribution'!B38:M38)</f>
        <v>0</v>
      </c>
      <c r="G38" s="4">
        <f>SUM('Supplemental Distribution'!B38:M38)</f>
        <v>5565.04</v>
      </c>
      <c r="H38" s="4">
        <f>SUM('Fiscally Constrained'!B38:M38)</f>
        <v>102347.54000000001</v>
      </c>
      <c r="I38" s="4">
        <f t="shared" si="1"/>
        <v>470935.55999999994</v>
      </c>
      <c r="J38" s="5">
        <f t="shared" si="2"/>
        <v>209206.82</v>
      </c>
      <c r="K38" s="5">
        <f t="shared" si="3"/>
        <v>680142.37999999989</v>
      </c>
    </row>
    <row r="39" spans="1:11" x14ac:dyDescent="0.2">
      <c r="A39" t="s">
        <v>12</v>
      </c>
      <c r="B39" s="4">
        <f>SUM('Half-Cent to County before'!B39:M39)</f>
        <v>149234.29999999999</v>
      </c>
      <c r="C39" s="4">
        <f>'Half-cent County Adj'!N39</f>
        <v>0</v>
      </c>
      <c r="D39" s="4">
        <f>SUM('Half-Cent to City Govs'!B39:M39)</f>
        <v>45054.53</v>
      </c>
      <c r="E39" s="4">
        <f t="shared" si="0"/>
        <v>194288.83</v>
      </c>
      <c r="F39" s="4">
        <f>SUM('Emergency Distribution'!B39:M39)</f>
        <v>263507.88</v>
      </c>
      <c r="G39" s="4">
        <f>SUM('Supplemental Distribution'!B39:M39)</f>
        <v>11738.8</v>
      </c>
      <c r="H39" s="4">
        <f>SUM('Fiscally Constrained'!B39:M39)</f>
        <v>144151.46</v>
      </c>
      <c r="I39" s="4">
        <f t="shared" si="1"/>
        <v>568632.43999999994</v>
      </c>
      <c r="J39" s="5">
        <f t="shared" si="2"/>
        <v>45054.53</v>
      </c>
      <c r="K39" s="5">
        <f t="shared" si="3"/>
        <v>613686.97</v>
      </c>
    </row>
    <row r="40" spans="1:11" x14ac:dyDescent="0.2">
      <c r="A40" t="s">
        <v>13</v>
      </c>
      <c r="B40" s="4">
        <f>SUM('Half-Cent to County before'!B40:M40)</f>
        <v>267609.01</v>
      </c>
      <c r="C40" s="4">
        <f>'Half-cent County Adj'!N40</f>
        <v>0</v>
      </c>
      <c r="D40" s="4">
        <f>SUM('Half-Cent to City Govs'!B40:M40)</f>
        <v>117850.90999999999</v>
      </c>
      <c r="E40" s="4">
        <f t="shared" si="0"/>
        <v>385459.92</v>
      </c>
      <c r="F40" s="4">
        <f>SUM('Emergency Distribution'!B40:M40)</f>
        <v>603183.2300000001</v>
      </c>
      <c r="G40" s="4">
        <f>SUM('Supplemental Distribution'!B40:M40)</f>
        <v>0</v>
      </c>
      <c r="H40" s="4">
        <f>SUM('Fiscally Constrained'!B40:M40)</f>
        <v>126908.07</v>
      </c>
      <c r="I40" s="4">
        <f t="shared" si="1"/>
        <v>997700.31</v>
      </c>
      <c r="J40" s="5">
        <f t="shared" si="2"/>
        <v>117850.90999999999</v>
      </c>
      <c r="K40" s="5">
        <f t="shared" si="3"/>
        <v>1115551.22</v>
      </c>
    </row>
    <row r="41" spans="1:11" x14ac:dyDescent="0.2">
      <c r="A41" t="s">
        <v>14</v>
      </c>
      <c r="B41" s="4">
        <f>SUM('Half-Cent to County before'!B41:M41)</f>
        <v>660518.76</v>
      </c>
      <c r="C41" s="4">
        <f>'Half-cent County Adj'!N41</f>
        <v>0</v>
      </c>
      <c r="D41" s="4">
        <f>SUM('Half-Cent to City Govs'!B41:M41)</f>
        <v>240784.19</v>
      </c>
      <c r="E41" s="4">
        <f t="shared" si="0"/>
        <v>901302.95</v>
      </c>
      <c r="F41" s="4">
        <f>SUM('Emergency Distribution'!B41:M41)</f>
        <v>791330.59</v>
      </c>
      <c r="G41" s="4">
        <f>SUM('Supplemental Distribution'!B41:M41)</f>
        <v>0</v>
      </c>
      <c r="H41" s="4">
        <f>SUM('Fiscally Constrained'!B41:M41)</f>
        <v>111717.38</v>
      </c>
      <c r="I41" s="4">
        <f t="shared" si="1"/>
        <v>1563566.73</v>
      </c>
      <c r="J41" s="5">
        <f t="shared" si="2"/>
        <v>240784.19</v>
      </c>
      <c r="K41" s="5">
        <f t="shared" si="3"/>
        <v>1804350.92</v>
      </c>
    </row>
    <row r="42" spans="1:11" x14ac:dyDescent="0.2">
      <c r="A42" t="s">
        <v>50</v>
      </c>
      <c r="B42" s="4">
        <f>SUM('Half-Cent to County before'!B42:M42)</f>
        <v>4182571.39</v>
      </c>
      <c r="C42" s="4">
        <f>'Half-cent County Adj'!N42</f>
        <v>0</v>
      </c>
      <c r="D42" s="4">
        <f>SUM('Half-Cent to City Govs'!B42:M42)</f>
        <v>196675.29</v>
      </c>
      <c r="E42" s="4">
        <f t="shared" si="0"/>
        <v>4379246.68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4182571.39</v>
      </c>
      <c r="J42" s="5">
        <f t="shared" si="2"/>
        <v>196675.29</v>
      </c>
      <c r="K42" s="5">
        <f t="shared" si="3"/>
        <v>4379246.68</v>
      </c>
    </row>
    <row r="43" spans="1:11" x14ac:dyDescent="0.2">
      <c r="A43" t="s">
        <v>15</v>
      </c>
      <c r="B43" s="4">
        <f>SUM('Half-Cent to County before'!B43:M43)</f>
        <v>1909645.3299999998</v>
      </c>
      <c r="C43" s="4">
        <f>'Half-cent County Adj'!N43</f>
        <v>0</v>
      </c>
      <c r="D43" s="4">
        <f>SUM('Half-Cent to City Govs'!B43:M43)</f>
        <v>505039.04</v>
      </c>
      <c r="E43" s="4">
        <f t="shared" si="0"/>
        <v>2414684.3699999996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123249.5</v>
      </c>
      <c r="I43" s="4">
        <f t="shared" si="1"/>
        <v>2032894.8299999998</v>
      </c>
      <c r="J43" s="5">
        <f t="shared" si="2"/>
        <v>505039.04</v>
      </c>
      <c r="K43" s="5">
        <f t="shared" si="3"/>
        <v>2537933.8699999996</v>
      </c>
    </row>
    <row r="44" spans="1:11" x14ac:dyDescent="0.2">
      <c r="A44" t="s">
        <v>51</v>
      </c>
      <c r="B44" s="4">
        <f>SUM('Half-Cent to County before'!B44:M44)</f>
        <v>45243524.579999998</v>
      </c>
      <c r="C44" s="4">
        <f>'Half-cent County Adj'!N44</f>
        <v>0</v>
      </c>
      <c r="D44" s="4">
        <f>SUM('Half-Cent to City Govs'!B44:M44)</f>
        <v>15898534.789999999</v>
      </c>
      <c r="E44" s="4">
        <f t="shared" si="0"/>
        <v>61142059.369999997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45243524.579999998</v>
      </c>
      <c r="J44" s="5">
        <f t="shared" si="2"/>
        <v>15898534.789999999</v>
      </c>
      <c r="K44" s="5">
        <f t="shared" si="3"/>
        <v>61142059.369999997</v>
      </c>
    </row>
    <row r="45" spans="1:11" x14ac:dyDescent="0.2">
      <c r="A45" t="s">
        <v>16</v>
      </c>
      <c r="B45" s="4">
        <f>SUM('Half-Cent to County before'!B45:M45)</f>
        <v>192702.84</v>
      </c>
      <c r="C45" s="4">
        <f>'Half-cent County Adj'!N45</f>
        <v>0</v>
      </c>
      <c r="D45" s="4">
        <f>SUM('Half-Cent to City Govs'!B45:M45)</f>
        <v>47840.66</v>
      </c>
      <c r="E45" s="4">
        <f t="shared" si="0"/>
        <v>240543.5</v>
      </c>
      <c r="F45" s="4">
        <f>SUM('Emergency Distribution'!B45:M45)</f>
        <v>453603.91000000003</v>
      </c>
      <c r="G45" s="4">
        <f>SUM('Supplemental Distribution'!B45:M45)</f>
        <v>7616.16</v>
      </c>
      <c r="H45" s="4">
        <f>SUM('Fiscally Constrained'!B45:M45)</f>
        <v>244936.41</v>
      </c>
      <c r="I45" s="4">
        <f t="shared" si="1"/>
        <v>898859.32000000007</v>
      </c>
      <c r="J45" s="5">
        <f t="shared" si="2"/>
        <v>47840.66</v>
      </c>
      <c r="K45" s="5">
        <f t="shared" si="3"/>
        <v>946699.9800000001</v>
      </c>
    </row>
    <row r="46" spans="1:11" x14ac:dyDescent="0.2">
      <c r="A46" t="s">
        <v>52</v>
      </c>
      <c r="B46" s="4">
        <f>SUM('Half-Cent to County before'!B46:M46)</f>
        <v>3940438.12</v>
      </c>
      <c r="C46" s="4">
        <f>'Half-cent County Adj'!N46</f>
        <v>-575889.68000000005</v>
      </c>
      <c r="D46" s="4">
        <f>SUM('Half-Cent to City Govs'!B46:M46)</f>
        <v>1492291.5899999999</v>
      </c>
      <c r="E46" s="4">
        <f t="shared" si="0"/>
        <v>4856840.0299999993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3364548.44</v>
      </c>
      <c r="J46" s="5">
        <f t="shared" si="2"/>
        <v>1492291.5899999999</v>
      </c>
      <c r="K46" s="5">
        <f t="shared" si="3"/>
        <v>4856840.0299999993</v>
      </c>
    </row>
    <row r="47" spans="1:11" x14ac:dyDescent="0.2">
      <c r="A47" t="s">
        <v>17</v>
      </c>
      <c r="B47" s="4">
        <f>SUM('Half-Cent to County before'!B47:M47)</f>
        <v>788969.38</v>
      </c>
      <c r="C47" s="4">
        <f>'Half-cent County Adj'!N47</f>
        <v>0</v>
      </c>
      <c r="D47" s="4">
        <f>SUM('Half-Cent to City Govs'!B47:M47)</f>
        <v>298939.08999999997</v>
      </c>
      <c r="E47" s="4">
        <f t="shared" si="0"/>
        <v>1087908.47</v>
      </c>
      <c r="F47" s="4">
        <f>SUM('Emergency Distribution'!B47:M47)</f>
        <v>627556.88</v>
      </c>
      <c r="G47" s="4">
        <f>SUM('Supplemental Distribution'!B47:M47)</f>
        <v>28490.36</v>
      </c>
      <c r="H47" s="4">
        <f>SUM('Fiscally Constrained'!B47:M47)</f>
        <v>179396.49</v>
      </c>
      <c r="I47" s="4">
        <f t="shared" si="1"/>
        <v>1624413.11</v>
      </c>
      <c r="J47" s="5">
        <f t="shared" si="2"/>
        <v>298939.08999999997</v>
      </c>
      <c r="K47" s="5">
        <f t="shared" si="3"/>
        <v>1923352.2000000002</v>
      </c>
    </row>
    <row r="48" spans="1:11" x14ac:dyDescent="0.2">
      <c r="A48" t="s">
        <v>18</v>
      </c>
      <c r="B48" s="4">
        <f>SUM('Half-Cent to County before'!B48:M48)</f>
        <v>649398.77</v>
      </c>
      <c r="C48" s="4">
        <f>'Half-cent County Adj'!N48</f>
        <v>-65016.68</v>
      </c>
      <c r="D48" s="4">
        <f>SUM('Half-Cent to City Govs'!B48:M48)</f>
        <v>123752.68000000001</v>
      </c>
      <c r="E48" s="4">
        <f t="shared" si="0"/>
        <v>708134.77</v>
      </c>
      <c r="F48" s="4">
        <f>SUM('Emergency Distribution'!B48:M48)</f>
        <v>0</v>
      </c>
      <c r="G48" s="4">
        <f>SUM('Supplemental Distribution'!B48:M48)</f>
        <v>0</v>
      </c>
      <c r="H48" s="4">
        <f>SUM('Fiscally Constrained'!B48:M48)</f>
        <v>114600.41</v>
      </c>
      <c r="I48" s="4">
        <f t="shared" si="1"/>
        <v>698982.5</v>
      </c>
      <c r="J48" s="5">
        <f t="shared" si="2"/>
        <v>123752.68000000001</v>
      </c>
      <c r="K48" s="5">
        <f t="shared" si="3"/>
        <v>822735.18</v>
      </c>
    </row>
    <row r="49" spans="1:11" x14ac:dyDescent="0.2">
      <c r="A49" t="s">
        <v>19</v>
      </c>
      <c r="B49" s="4">
        <f>SUM('Half-Cent to County before'!B49:M49)</f>
        <v>61037.119999999995</v>
      </c>
      <c r="C49" s="4">
        <f>'Half-cent County Adj'!N49</f>
        <v>0</v>
      </c>
      <c r="D49" s="4">
        <f>SUM('Half-Cent to City Govs'!B49:M49)</f>
        <v>10794.64</v>
      </c>
      <c r="E49" s="4">
        <f t="shared" si="0"/>
        <v>71831.759999999995</v>
      </c>
      <c r="F49" s="4">
        <f>SUM('Emergency Distribution'!B49:M49)</f>
        <v>185111.35</v>
      </c>
      <c r="G49" s="4">
        <f>SUM('Supplemental Distribution'!B49:M49)</f>
        <v>7145.56</v>
      </c>
      <c r="H49" s="4">
        <f>SUM('Fiscally Constrained'!B49:M49)</f>
        <v>211902.65</v>
      </c>
      <c r="I49" s="4">
        <f t="shared" si="1"/>
        <v>465196.68</v>
      </c>
      <c r="J49" s="5">
        <f t="shared" si="2"/>
        <v>10794.64</v>
      </c>
      <c r="K49" s="5">
        <f t="shared" si="3"/>
        <v>475991.32</v>
      </c>
    </row>
    <row r="50" spans="1:11" x14ac:dyDescent="0.2">
      <c r="A50" t="s">
        <v>53</v>
      </c>
      <c r="B50" s="4">
        <f>SUM('Half-Cent to County before'!B50:M50)</f>
        <v>6938668.1200000001</v>
      </c>
      <c r="C50" s="4">
        <f>'Half-cent County Adj'!N50</f>
        <v>0</v>
      </c>
      <c r="D50" s="4">
        <f>SUM('Half-Cent to City Govs'!B50:M50)</f>
        <v>4560195.84</v>
      </c>
      <c r="E50" s="4">
        <f t="shared" si="0"/>
        <v>11498863.960000001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6938668.1200000001</v>
      </c>
      <c r="J50" s="5">
        <f t="shared" si="2"/>
        <v>4560195.84</v>
      </c>
      <c r="K50" s="5">
        <f t="shared" si="3"/>
        <v>11498863.960000001</v>
      </c>
    </row>
    <row r="51" spans="1:11" x14ac:dyDescent="0.2">
      <c r="A51" t="s">
        <v>54</v>
      </c>
      <c r="B51" s="4">
        <f>SUM('Half-Cent to County before'!B51:M51)</f>
        <v>20233321.050000001</v>
      </c>
      <c r="C51" s="4">
        <f>'Half-cent County Adj'!N51</f>
        <v>0</v>
      </c>
      <c r="D51" s="4">
        <f>SUM('Half-Cent to City Govs'!B51:M51)</f>
        <v>12395052.449999999</v>
      </c>
      <c r="E51" s="4">
        <f t="shared" si="0"/>
        <v>32628373.5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20233321.050000001</v>
      </c>
      <c r="J51" s="5">
        <f t="shared" si="2"/>
        <v>12395052.449999999</v>
      </c>
      <c r="K51" s="5">
        <f t="shared" si="3"/>
        <v>32628373.5</v>
      </c>
    </row>
    <row r="52" spans="1:11" x14ac:dyDescent="0.2">
      <c r="A52" t="s">
        <v>55</v>
      </c>
      <c r="B52" s="4">
        <f>SUM('Half-Cent to County before'!B52:M52)</f>
        <v>4868373.8599999994</v>
      </c>
      <c r="C52" s="4">
        <f>'Half-cent County Adj'!N52</f>
        <v>0</v>
      </c>
      <c r="D52" s="4">
        <f>SUM('Half-Cent to City Govs'!B52:M52)</f>
        <v>4115938.1999999997</v>
      </c>
      <c r="E52" s="4">
        <f t="shared" si="0"/>
        <v>8984312.0599999987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4868373.8599999994</v>
      </c>
      <c r="J52" s="5">
        <f t="shared" si="2"/>
        <v>4115938.1999999997</v>
      </c>
      <c r="K52" s="5">
        <f t="shared" si="3"/>
        <v>8984312.0599999987</v>
      </c>
    </row>
    <row r="53" spans="1:11" x14ac:dyDescent="0.2">
      <c r="A53" t="s">
        <v>20</v>
      </c>
      <c r="B53" s="4">
        <f>SUM('Half-Cent to County before'!B53:M53)</f>
        <v>798035.90999999992</v>
      </c>
      <c r="C53" s="4">
        <f>'Half-cent County Adj'!N53</f>
        <v>-242552.68</v>
      </c>
      <c r="D53" s="4">
        <f>SUM('Half-Cent to City Govs'!B53:M53)</f>
        <v>197267.20000000001</v>
      </c>
      <c r="E53" s="4">
        <f t="shared" si="0"/>
        <v>752750.42999999993</v>
      </c>
      <c r="F53" s="4">
        <f>SUM('Emergency Distribution'!B53:M53)</f>
        <v>725189.45</v>
      </c>
      <c r="G53" s="4">
        <f>SUM('Supplemental Distribution'!B53:M53)</f>
        <v>0</v>
      </c>
      <c r="H53" s="4">
        <f>SUM('Fiscally Constrained'!B53:M53)</f>
        <v>129736.32000000001</v>
      </c>
      <c r="I53" s="4">
        <f t="shared" si="1"/>
        <v>1410409</v>
      </c>
      <c r="J53" s="5">
        <f t="shared" si="2"/>
        <v>197267.20000000001</v>
      </c>
      <c r="K53" s="5">
        <f t="shared" si="3"/>
        <v>1607676.2</v>
      </c>
    </row>
    <row r="54" spans="1:11" x14ac:dyDescent="0.2">
      <c r="A54" t="s">
        <v>21</v>
      </c>
      <c r="B54" s="4">
        <f>SUM('Half-Cent to County before'!B54:M54)</f>
        <v>59210.55</v>
      </c>
      <c r="C54" s="4">
        <f>'Half-cent County Adj'!N54</f>
        <v>-40656.32</v>
      </c>
      <c r="D54" s="4">
        <f>SUM('Half-Cent to City Govs'!B54:M54)</f>
        <v>8286.9599999999991</v>
      </c>
      <c r="E54" s="4">
        <f t="shared" si="0"/>
        <v>26841.190000000002</v>
      </c>
      <c r="F54" s="4">
        <f>SUM('Emergency Distribution'!B54:M54)</f>
        <v>172446.82</v>
      </c>
      <c r="G54" s="4">
        <f>SUM('Supplemental Distribution'!B54:M54)</f>
        <v>8946.0400000000009</v>
      </c>
      <c r="H54" s="4">
        <f>SUM('Fiscally Constrained'!B54:M54)</f>
        <v>206492.64</v>
      </c>
      <c r="I54" s="4">
        <f t="shared" si="1"/>
        <v>406439.73000000004</v>
      </c>
      <c r="J54" s="5">
        <f t="shared" si="2"/>
        <v>8286.9599999999991</v>
      </c>
      <c r="K54" s="5">
        <f t="shared" si="3"/>
        <v>414726.69000000006</v>
      </c>
    </row>
    <row r="55" spans="1:11" x14ac:dyDescent="0.2">
      <c r="A55" t="s">
        <v>22</v>
      </c>
      <c r="B55" s="4">
        <f>SUM('Half-Cent to County before'!B55:M55)</f>
        <v>187359.79</v>
      </c>
      <c r="C55" s="4">
        <f>'Half-cent County Adj'!N55</f>
        <v>0</v>
      </c>
      <c r="D55" s="4">
        <f>SUM('Half-Cent to City Govs'!B55:M55)</f>
        <v>46116.789999999994</v>
      </c>
      <c r="E55" s="4">
        <f t="shared" si="0"/>
        <v>233476.58000000002</v>
      </c>
      <c r="F55" s="4">
        <f>SUM('Emergency Distribution'!B55:M55)</f>
        <v>423454.89</v>
      </c>
      <c r="G55" s="4">
        <f>SUM('Supplemental Distribution'!B55:M55)</f>
        <v>6823.32</v>
      </c>
      <c r="H55" s="4">
        <f>SUM('Fiscally Constrained'!B55:M55)</f>
        <v>216227.20000000001</v>
      </c>
      <c r="I55" s="4">
        <f t="shared" si="1"/>
        <v>833865.2</v>
      </c>
      <c r="J55" s="5">
        <f t="shared" si="2"/>
        <v>46116.789999999994</v>
      </c>
      <c r="K55" s="5">
        <f t="shared" si="3"/>
        <v>879981.99</v>
      </c>
    </row>
    <row r="56" spans="1:11" x14ac:dyDescent="0.2">
      <c r="A56" t="s">
        <v>56</v>
      </c>
      <c r="B56" s="4">
        <f>SUM('Half-Cent to County before'!B56:M56)</f>
        <v>11398900.419999998</v>
      </c>
      <c r="C56" s="4">
        <f>'Half-cent County Adj'!N56</f>
        <v>0</v>
      </c>
      <c r="D56" s="4">
        <f>SUM('Half-Cent to City Govs'!B56:M56)</f>
        <v>2509250.2200000002</v>
      </c>
      <c r="E56" s="4">
        <f t="shared" si="0"/>
        <v>13908150.639999999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11398900.419999998</v>
      </c>
      <c r="J56" s="5">
        <f t="shared" si="2"/>
        <v>2509250.2200000002</v>
      </c>
      <c r="K56" s="5">
        <f t="shared" si="3"/>
        <v>13908150.639999999</v>
      </c>
    </row>
    <row r="57" spans="1:11" x14ac:dyDescent="0.2">
      <c r="A57" t="s">
        <v>23</v>
      </c>
      <c r="B57" s="4">
        <f>SUM('Half-Cent to County before'!B57:M57)</f>
        <v>10129478.039999999</v>
      </c>
      <c r="C57" s="4">
        <f>'Half-cent County Adj'!N57</f>
        <v>0</v>
      </c>
      <c r="D57" s="4">
        <f>SUM('Half-Cent to City Govs'!B57:M57)</f>
        <v>2114640.9700000002</v>
      </c>
      <c r="E57" s="4">
        <f t="shared" si="0"/>
        <v>12244119.01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10129478.039999999</v>
      </c>
      <c r="J57" s="5">
        <f t="shared" si="2"/>
        <v>2114640.9700000002</v>
      </c>
      <c r="K57" s="5">
        <f t="shared" si="3"/>
        <v>12244119.01</v>
      </c>
    </row>
    <row r="58" spans="1:11" x14ac:dyDescent="0.2">
      <c r="A58" t="s">
        <v>24</v>
      </c>
      <c r="B58" s="4">
        <f>SUM('Half-Cent to County before'!B58:M58)</f>
        <v>6414771.5899999999</v>
      </c>
      <c r="C58" s="4">
        <f>'Half-cent County Adj'!N58</f>
        <v>0</v>
      </c>
      <c r="D58" s="4">
        <f>SUM('Half-Cent to City Govs'!B58:M58)</f>
        <v>1148582.75</v>
      </c>
      <c r="E58" s="4">
        <f t="shared" si="0"/>
        <v>7563354.3399999999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6414771.5899999999</v>
      </c>
      <c r="J58" s="5">
        <f t="shared" si="2"/>
        <v>1148582.75</v>
      </c>
      <c r="K58" s="5">
        <f t="shared" si="3"/>
        <v>7563354.3399999999</v>
      </c>
    </row>
    <row r="59" spans="1:11" x14ac:dyDescent="0.2">
      <c r="A59" t="s">
        <v>57</v>
      </c>
      <c r="B59" s="4">
        <f>SUM('Half-Cent to County before'!B59:M59)</f>
        <v>5726622.1800000006</v>
      </c>
      <c r="C59" s="4">
        <f>'Half-cent County Adj'!N59</f>
        <v>-231422.6800000002</v>
      </c>
      <c r="D59" s="4">
        <f>SUM('Half-Cent to City Govs'!B59:M59)</f>
        <v>3734283.9499999997</v>
      </c>
      <c r="E59" s="4">
        <f t="shared" si="0"/>
        <v>9229483.4499999993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5495199.5</v>
      </c>
      <c r="J59" s="5">
        <f t="shared" si="2"/>
        <v>3734283.9499999997</v>
      </c>
      <c r="K59" s="5">
        <f t="shared" si="3"/>
        <v>9229483.4499999993</v>
      </c>
    </row>
    <row r="60" spans="1:11" x14ac:dyDescent="0.2">
      <c r="A60" t="s">
        <v>58</v>
      </c>
      <c r="B60" s="4">
        <f>SUM('Half-Cent to County before'!B60:M60)</f>
        <v>2389983.94</v>
      </c>
      <c r="C60" s="4">
        <f>'Half-cent County Adj'!N60</f>
        <v>0</v>
      </c>
      <c r="D60" s="4">
        <f>SUM('Half-Cent to City Govs'!B60:M60)</f>
        <v>519029.43</v>
      </c>
      <c r="E60" s="4">
        <f t="shared" si="0"/>
        <v>2909013.37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2389983.94</v>
      </c>
      <c r="J60" s="5">
        <f t="shared" si="2"/>
        <v>519029.43</v>
      </c>
      <c r="K60" s="5">
        <f t="shared" si="3"/>
        <v>2909013.37</v>
      </c>
    </row>
    <row r="61" spans="1:11" x14ac:dyDescent="0.2">
      <c r="A61" t="s">
        <v>59</v>
      </c>
      <c r="B61" s="4">
        <f>SUM('Half-Cent to County before'!B61:M61)</f>
        <v>8991709.8800000008</v>
      </c>
      <c r="C61" s="4">
        <f>'Half-cent County Adj'!N61</f>
        <v>0</v>
      </c>
      <c r="D61" s="4">
        <f>SUM('Half-Cent to City Govs'!B61:M61)</f>
        <v>4505944.7899999991</v>
      </c>
      <c r="E61" s="4">
        <f t="shared" si="0"/>
        <v>13497654.67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8991709.8800000008</v>
      </c>
      <c r="J61" s="5">
        <f t="shared" si="2"/>
        <v>4505944.7899999991</v>
      </c>
      <c r="K61" s="5">
        <f t="shared" si="3"/>
        <v>13497654.67</v>
      </c>
    </row>
    <row r="62" spans="1:11" x14ac:dyDescent="0.2">
      <c r="A62" t="s">
        <v>25</v>
      </c>
      <c r="B62" s="4">
        <f>SUM('Half-Cent to County before'!B62:M62)</f>
        <v>914530.45000000007</v>
      </c>
      <c r="C62" s="4">
        <f>'Half-cent County Adj'!N62</f>
        <v>0</v>
      </c>
      <c r="D62" s="4">
        <f>SUM('Half-Cent to City Govs'!B62:M62)</f>
        <v>136799.06999999998</v>
      </c>
      <c r="E62" s="4">
        <f t="shared" si="0"/>
        <v>1051329.52</v>
      </c>
      <c r="F62" s="4">
        <f>SUM('Emergency Distribution'!B62:M62)</f>
        <v>0</v>
      </c>
      <c r="G62" s="4">
        <f>SUM('Supplemental Distribution'!B62:M62)</f>
        <v>0</v>
      </c>
      <c r="H62" s="4">
        <f>SUM('Fiscally Constrained'!B62:M62)</f>
        <v>115321.16</v>
      </c>
      <c r="I62" s="4">
        <f t="shared" si="1"/>
        <v>1029851.6100000001</v>
      </c>
      <c r="J62" s="5">
        <f t="shared" si="2"/>
        <v>136799.06999999998</v>
      </c>
      <c r="K62" s="5">
        <f t="shared" si="3"/>
        <v>1166650.6800000002</v>
      </c>
    </row>
    <row r="63" spans="1:11" x14ac:dyDescent="0.2">
      <c r="A63" t="s">
        <v>60</v>
      </c>
      <c r="B63" s="4">
        <f>SUM('Half-Cent to County before'!B63:M63)</f>
        <v>66995462.460000001</v>
      </c>
      <c r="C63" s="4">
        <f>'Half-cent County Adj'!N63</f>
        <v>0</v>
      </c>
      <c r="D63" s="4">
        <f>SUM('Half-Cent to City Govs'!B63:M63)</f>
        <v>28116060.120000001</v>
      </c>
      <c r="E63" s="4">
        <f t="shared" si="0"/>
        <v>95111522.579999998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66995462.460000001</v>
      </c>
      <c r="J63" s="5">
        <f t="shared" si="2"/>
        <v>28116060.120000001</v>
      </c>
      <c r="K63" s="5">
        <f t="shared" si="3"/>
        <v>95111522.579999998</v>
      </c>
    </row>
    <row r="64" spans="1:11" x14ac:dyDescent="0.2">
      <c r="A64" t="s">
        <v>61</v>
      </c>
      <c r="B64" s="4">
        <f>SUM('Half-Cent to County before'!B64:M64)</f>
        <v>9125152.4800000004</v>
      </c>
      <c r="C64" s="4">
        <f>'Half-cent County Adj'!N64</f>
        <v>0</v>
      </c>
      <c r="D64" s="4">
        <f>SUM('Half-Cent to City Govs'!B64:M64)</f>
        <v>3383016.0100000002</v>
      </c>
      <c r="E64" s="4">
        <f t="shared" si="0"/>
        <v>12508168.49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9125152.4800000004</v>
      </c>
      <c r="J64" s="5">
        <f t="shared" si="2"/>
        <v>3383016.0100000002</v>
      </c>
      <c r="K64" s="5">
        <f t="shared" si="3"/>
        <v>12508168.49</v>
      </c>
    </row>
    <row r="65" spans="1:11" x14ac:dyDescent="0.2">
      <c r="A65" t="s">
        <v>62</v>
      </c>
      <c r="B65" s="4">
        <f>SUM('Half-Cent to County before'!B65:M65)</f>
        <v>35065984.809999995</v>
      </c>
      <c r="C65" s="4">
        <f>'Half-cent County Adj'!N65</f>
        <v>0</v>
      </c>
      <c r="D65" s="4">
        <f>SUM('Half-Cent to City Govs'!B65:M65)</f>
        <v>24359588.520000003</v>
      </c>
      <c r="E65" s="4">
        <f t="shared" si="0"/>
        <v>59425573.329999998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35065984.809999995</v>
      </c>
      <c r="J65" s="5">
        <f t="shared" si="2"/>
        <v>24359588.520000003</v>
      </c>
      <c r="K65" s="5">
        <f t="shared" si="3"/>
        <v>59425573.329999998</v>
      </c>
    </row>
    <row r="66" spans="1:11" x14ac:dyDescent="0.2">
      <c r="A66" t="s">
        <v>26</v>
      </c>
      <c r="B66" s="4">
        <f>SUM('Half-Cent to County before'!B66:M66)</f>
        <v>14236092.479999999</v>
      </c>
      <c r="C66" s="4">
        <f>'Half-cent County Adj'!N66</f>
        <v>-2408853.3199999998</v>
      </c>
      <c r="D66" s="4">
        <f>SUM('Half-Cent to City Govs'!B66:M66)</f>
        <v>1269829.3399999999</v>
      </c>
      <c r="E66" s="4">
        <f t="shared" si="0"/>
        <v>13097068.499999998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11827239.159999998</v>
      </c>
      <c r="J66" s="5">
        <f t="shared" si="2"/>
        <v>1269829.3399999999</v>
      </c>
      <c r="K66" s="5">
        <f t="shared" si="3"/>
        <v>13097068.499999998</v>
      </c>
    </row>
    <row r="67" spans="1:11" x14ac:dyDescent="0.2">
      <c r="A67" t="s">
        <v>63</v>
      </c>
      <c r="B67" s="4">
        <f>SUM('Half-Cent to County before'!B67:M67)</f>
        <v>19064949.73</v>
      </c>
      <c r="C67" s="4">
        <f>'Half-cent County Adj'!N67</f>
        <v>-3516594.6799999988</v>
      </c>
      <c r="D67" s="4">
        <f>SUM('Half-Cent to City Govs'!B67:M67)</f>
        <v>17961581.539999999</v>
      </c>
      <c r="E67" s="4">
        <f t="shared" si="0"/>
        <v>33509936.59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15548355.050000001</v>
      </c>
      <c r="J67" s="5">
        <f t="shared" si="2"/>
        <v>17961581.539999999</v>
      </c>
      <c r="K67" s="5">
        <f t="shared" si="3"/>
        <v>33509936.59</v>
      </c>
    </row>
    <row r="68" spans="1:11" x14ac:dyDescent="0.2">
      <c r="A68" t="s">
        <v>64</v>
      </c>
      <c r="B68" s="4">
        <f>SUM('Half-Cent to County before'!B68:M68)</f>
        <v>15588649.859999999</v>
      </c>
      <c r="C68" s="4">
        <f>'Half-cent County Adj'!N68</f>
        <v>0</v>
      </c>
      <c r="D68" s="4">
        <f>SUM('Half-Cent to City Govs'!B68:M68)</f>
        <v>6963590.9500000002</v>
      </c>
      <c r="E68" s="4">
        <f t="shared" si="0"/>
        <v>22552240.809999999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15588649.859999999</v>
      </c>
      <c r="J68" s="5">
        <f t="shared" si="2"/>
        <v>6963590.9500000002</v>
      </c>
      <c r="K68" s="5">
        <f t="shared" si="3"/>
        <v>22552240.809999999</v>
      </c>
    </row>
    <row r="69" spans="1:11" x14ac:dyDescent="0.2">
      <c r="A69" t="s">
        <v>65</v>
      </c>
      <c r="B69" s="4">
        <f>SUM('Half-Cent to County before'!B69:M69)</f>
        <v>1325852.2599999998</v>
      </c>
      <c r="C69" s="4">
        <f>'Half-cent County Adj'!N69</f>
        <v>0</v>
      </c>
      <c r="D69" s="4">
        <f>SUM('Half-Cent to City Govs'!B69:M69)</f>
        <v>298625.35000000003</v>
      </c>
      <c r="E69" s="4">
        <f t="shared" si="0"/>
        <v>1624477.6099999999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136084.75</v>
      </c>
      <c r="I69" s="4">
        <f t="shared" si="1"/>
        <v>1461937.0099999998</v>
      </c>
      <c r="J69" s="5">
        <f t="shared" si="2"/>
        <v>298625.35000000003</v>
      </c>
      <c r="K69" s="5">
        <f t="shared" si="3"/>
        <v>1760562.3599999999</v>
      </c>
    </row>
    <row r="70" spans="1:11" x14ac:dyDescent="0.2">
      <c r="A70" t="s">
        <v>66</v>
      </c>
      <c r="B70" s="4">
        <f>SUM('Half-Cent to County before'!B70:M70)</f>
        <v>8864791.6999999993</v>
      </c>
      <c r="C70" s="4">
        <f>'Half-cent County Adj'!N70</f>
        <v>0</v>
      </c>
      <c r="D70" s="4">
        <f>SUM('Half-Cent to City Govs'!B70:M70)</f>
        <v>768705.70000000007</v>
      </c>
      <c r="E70" s="4">
        <f t="shared" si="0"/>
        <v>9633497.3999999985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8864791.6999999993</v>
      </c>
      <c r="J70" s="5">
        <f t="shared" si="2"/>
        <v>768705.70000000007</v>
      </c>
      <c r="K70" s="5">
        <f t="shared" si="3"/>
        <v>9633497.3999999985</v>
      </c>
    </row>
    <row r="71" spans="1:11" x14ac:dyDescent="0.2">
      <c r="A71" t="s">
        <v>67</v>
      </c>
      <c r="B71" s="4">
        <f>SUM('Half-Cent to County before'!B71:M71)</f>
        <v>4445598.09</v>
      </c>
      <c r="C71" s="4">
        <f>'Half-cent County Adj'!N71</f>
        <v>0</v>
      </c>
      <c r="D71" s="4">
        <f>SUM('Half-Cent to City Govs'!B71:M71)</f>
        <v>4567638.66</v>
      </c>
      <c r="E71" s="4">
        <f t="shared" si="0"/>
        <v>9013236.75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4445598.09</v>
      </c>
      <c r="J71" s="5">
        <f t="shared" si="2"/>
        <v>4567638.66</v>
      </c>
      <c r="K71" s="5">
        <f t="shared" si="3"/>
        <v>9013236.75</v>
      </c>
    </row>
    <row r="72" spans="1:11" x14ac:dyDescent="0.2">
      <c r="A72" t="s">
        <v>68</v>
      </c>
      <c r="B72" s="4">
        <f>SUM('Half-Cent to County before'!B72:M72)</f>
        <v>4038357.7499999995</v>
      </c>
      <c r="C72" s="4">
        <f>'Half-cent County Adj'!N72</f>
        <v>0</v>
      </c>
      <c r="D72" s="4">
        <f>SUM('Half-Cent to City Govs'!B72:M72)</f>
        <v>402331.19000000006</v>
      </c>
      <c r="E72" s="4">
        <f t="shared" si="0"/>
        <v>4440688.9399999995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4038357.7499999995</v>
      </c>
      <c r="J72" s="5">
        <f t="shared" si="2"/>
        <v>402331.19000000006</v>
      </c>
      <c r="K72" s="5">
        <f t="shared" si="3"/>
        <v>4440688.9399999995</v>
      </c>
    </row>
    <row r="73" spans="1:11" x14ac:dyDescent="0.2">
      <c r="A73" t="s">
        <v>69</v>
      </c>
      <c r="B73" s="4">
        <f>SUM('Half-Cent to County before'!B73:M73)</f>
        <v>13526342.800000001</v>
      </c>
      <c r="C73" s="4">
        <f>'Half-cent County Adj'!N73</f>
        <v>0</v>
      </c>
      <c r="D73" s="4">
        <f>SUM('Half-Cent to City Govs'!B73:M73)</f>
        <v>5739265.1500000004</v>
      </c>
      <c r="E73" s="4">
        <f t="shared" si="0"/>
        <v>19265607.950000003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13526342.800000001</v>
      </c>
      <c r="J73" s="5">
        <f t="shared" si="2"/>
        <v>5739265.1500000004</v>
      </c>
      <c r="K73" s="5">
        <f t="shared" si="3"/>
        <v>19265607.950000003</v>
      </c>
    </row>
    <row r="74" spans="1:11" x14ac:dyDescent="0.2">
      <c r="A74" t="s">
        <v>70</v>
      </c>
      <c r="B74" s="4">
        <f>SUM('Half-Cent to County before'!B74:M74)</f>
        <v>9751181.3000000007</v>
      </c>
      <c r="C74" s="4">
        <f>'Half-cent County Adj'!N74</f>
        <v>0</v>
      </c>
      <c r="D74" s="4">
        <f>SUM('Half-Cent to City Govs'!B74:M74)</f>
        <v>6201385.4600000009</v>
      </c>
      <c r="E74" s="4">
        <f t="shared" si="0"/>
        <v>15952566.760000002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9751181.3000000007</v>
      </c>
      <c r="J74" s="5">
        <f t="shared" si="2"/>
        <v>6201385.4600000009</v>
      </c>
      <c r="K74" s="5">
        <f t="shared" si="3"/>
        <v>15952566.760000002</v>
      </c>
    </row>
    <row r="75" spans="1:11" x14ac:dyDescent="0.2">
      <c r="A75" t="s">
        <v>27</v>
      </c>
      <c r="B75" s="4">
        <f>SUM('Half-Cent to County before'!B75:M75)</f>
        <v>2937525.94</v>
      </c>
      <c r="C75" s="4">
        <f>'Half-cent County Adj'!N75</f>
        <v>-277938</v>
      </c>
      <c r="D75" s="4">
        <f>SUM('Half-Cent to City Govs'!B75:M75)</f>
        <v>475468.71</v>
      </c>
      <c r="E75" s="4">
        <f t="shared" si="0"/>
        <v>3135056.65</v>
      </c>
      <c r="F75" s="4">
        <f>SUM('Emergency Distribution'!B75:M75)</f>
        <v>0</v>
      </c>
      <c r="G75" s="4">
        <f>SUM('Supplemental Distribution'!B75:M75)</f>
        <v>0</v>
      </c>
      <c r="H75" s="4">
        <f>SUM('Fiscally Constrained'!B75:M75)</f>
        <v>0</v>
      </c>
      <c r="I75" s="4">
        <f t="shared" si="1"/>
        <v>2659587.94</v>
      </c>
      <c r="J75" s="5">
        <f t="shared" si="2"/>
        <v>475468.71</v>
      </c>
      <c r="K75" s="5">
        <f t="shared" si="3"/>
        <v>3135056.65</v>
      </c>
    </row>
    <row r="76" spans="1:11" x14ac:dyDescent="0.2">
      <c r="A76" t="s">
        <v>71</v>
      </c>
      <c r="B76" s="4">
        <f>SUM('Half-Cent to County before'!B76:M76)</f>
        <v>784130.80999999994</v>
      </c>
      <c r="C76" s="4">
        <f>'Half-cent County Adj'!N76</f>
        <v>0</v>
      </c>
      <c r="D76" s="4">
        <f>SUM('Half-Cent to City Govs'!B76:M76)</f>
        <v>146590.77000000002</v>
      </c>
      <c r="E76" s="4">
        <f t="shared" si="0"/>
        <v>930721.58</v>
      </c>
      <c r="F76" s="4">
        <f>SUM('Emergency Distribution'!B76:M76)</f>
        <v>726347.92999999993</v>
      </c>
      <c r="G76" s="4">
        <f>SUM('Supplemental Distribution'!B76:M76)</f>
        <v>0</v>
      </c>
      <c r="H76" s="4">
        <f>SUM('Fiscally Constrained'!B76:M76)</f>
        <v>201812.03999999998</v>
      </c>
      <c r="I76" s="4">
        <f t="shared" si="1"/>
        <v>1712290.7799999998</v>
      </c>
      <c r="J76" s="5">
        <f t="shared" si="2"/>
        <v>146590.77000000002</v>
      </c>
      <c r="K76" s="5">
        <f t="shared" si="3"/>
        <v>1858881.5499999998</v>
      </c>
    </row>
    <row r="77" spans="1:11" x14ac:dyDescent="0.2">
      <c r="A77" t="s">
        <v>28</v>
      </c>
      <c r="B77" s="4">
        <f>SUM('Half-Cent to County before'!B77:M77)</f>
        <v>453809.33999999997</v>
      </c>
      <c r="C77" s="4">
        <f>'Half-cent County Adj'!N77</f>
        <v>0</v>
      </c>
      <c r="D77" s="4">
        <f>SUM('Half-Cent to City Govs'!B77:M77)</f>
        <v>177942.97</v>
      </c>
      <c r="E77" s="4">
        <f t="shared" si="0"/>
        <v>631752.30999999994</v>
      </c>
      <c r="F77" s="4">
        <f>SUM('Emergency Distribution'!B77:M77)</f>
        <v>0</v>
      </c>
      <c r="G77" s="4">
        <f>SUM('Supplemental Distribution'!B77:M77)</f>
        <v>11677.44</v>
      </c>
      <c r="H77" s="4">
        <f>SUM('Fiscally Constrained'!B77:M77)</f>
        <v>104403.13</v>
      </c>
      <c r="I77" s="4">
        <f t="shared" si="1"/>
        <v>569889.90999999992</v>
      </c>
      <c r="J77" s="5">
        <f t="shared" si="2"/>
        <v>177942.97</v>
      </c>
      <c r="K77" s="5">
        <f t="shared" si="3"/>
        <v>747832.87999999989</v>
      </c>
    </row>
    <row r="78" spans="1:11" x14ac:dyDescent="0.2">
      <c r="A78" t="s">
        <v>29</v>
      </c>
      <c r="B78" s="4">
        <f>SUM('Half-Cent to County before'!B78:M78)</f>
        <v>106497.45000000001</v>
      </c>
      <c r="C78" s="4">
        <f>'Half-cent County Adj'!N78</f>
        <v>0</v>
      </c>
      <c r="D78" s="4">
        <f>SUM('Half-Cent to City Govs'!B78:M78)</f>
        <v>26049.300000000003</v>
      </c>
      <c r="E78" s="4">
        <f t="shared" si="0"/>
        <v>132546.75</v>
      </c>
      <c r="F78" s="4">
        <f>SUM('Emergency Distribution'!B78:M78)</f>
        <v>248277.73</v>
      </c>
      <c r="G78" s="4">
        <f>SUM('Supplemental Distribution'!B78:M78)</f>
        <v>24510.880000000001</v>
      </c>
      <c r="H78" s="4">
        <f>SUM('Fiscally Constrained'!B78:M78)</f>
        <v>252265.06</v>
      </c>
      <c r="I78" s="4">
        <f t="shared" si="1"/>
        <v>631551.12000000011</v>
      </c>
      <c r="J78" s="5">
        <f t="shared" si="2"/>
        <v>26049.300000000003</v>
      </c>
      <c r="K78" s="5">
        <f t="shared" si="3"/>
        <v>657600.42000000016</v>
      </c>
    </row>
    <row r="79" spans="1:11" x14ac:dyDescent="0.2">
      <c r="A79" t="s">
        <v>72</v>
      </c>
      <c r="B79" s="4">
        <f>SUM('Half-Cent to County before'!B79:M79)</f>
        <v>8975777.4100000001</v>
      </c>
      <c r="C79" s="4">
        <f>'Half-cent County Adj'!N79</f>
        <v>0</v>
      </c>
      <c r="D79" s="4">
        <f>SUM('Half-Cent to City Govs'!B79:M79)</f>
        <v>9531286.0099999998</v>
      </c>
      <c r="E79" s="4">
        <f t="shared" si="0"/>
        <v>18507063.420000002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8975777.4100000001</v>
      </c>
      <c r="J79" s="5">
        <f t="shared" si="2"/>
        <v>9531286.0099999998</v>
      </c>
      <c r="K79" s="5">
        <f t="shared" si="3"/>
        <v>18507063.420000002</v>
      </c>
    </row>
    <row r="80" spans="1:11" x14ac:dyDescent="0.2">
      <c r="A80" t="s">
        <v>73</v>
      </c>
      <c r="B80" s="4">
        <f>SUM('Half-Cent to County before'!B80:M80)</f>
        <v>517852.49</v>
      </c>
      <c r="C80" s="4">
        <f>'Half-cent County Adj'!N80</f>
        <v>0</v>
      </c>
      <c r="D80" s="4">
        <f>SUM('Half-Cent to City Govs'!B80:M80)</f>
        <v>15050.24</v>
      </c>
      <c r="E80" s="4">
        <f t="shared" si="0"/>
        <v>532902.73</v>
      </c>
      <c r="F80" s="4">
        <f>SUM('Emergency Distribution'!B80:M80)</f>
        <v>560167.78</v>
      </c>
      <c r="G80" s="4">
        <f>SUM('Supplemental Distribution'!B80:M80)</f>
        <v>15196.52</v>
      </c>
      <c r="H80" s="4">
        <f>SUM('Fiscally Constrained'!B80:M80)</f>
        <v>115321.16</v>
      </c>
      <c r="I80" s="4">
        <f t="shared" si="1"/>
        <v>1208537.95</v>
      </c>
      <c r="J80" s="5">
        <f t="shared" si="2"/>
        <v>15050.24</v>
      </c>
      <c r="K80" s="5">
        <f t="shared" si="3"/>
        <v>1223588.19</v>
      </c>
    </row>
    <row r="81" spans="1:11" x14ac:dyDescent="0.2">
      <c r="A81" t="s">
        <v>74</v>
      </c>
      <c r="B81" s="4">
        <f>SUM('Half-Cent to County before'!B81:M81)</f>
        <v>7994447.5399999991</v>
      </c>
      <c r="C81" s="4">
        <f>'Half-cent County Adj'!N81</f>
        <v>0</v>
      </c>
      <c r="D81" s="4">
        <f>SUM('Half-Cent to City Govs'!B81:M81)</f>
        <v>1312116.6099999999</v>
      </c>
      <c r="E81" s="4">
        <f>SUM(B81:D81)</f>
        <v>9306564.1499999985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7994447.5399999991</v>
      </c>
      <c r="J81" s="5">
        <f>D81</f>
        <v>1312116.6099999999</v>
      </c>
      <c r="K81" s="5">
        <f>SUM(I81:J81)</f>
        <v>9306564.1499999985</v>
      </c>
    </row>
    <row r="82" spans="1:11" x14ac:dyDescent="0.2">
      <c r="A82" t="s">
        <v>30</v>
      </c>
      <c r="B82" s="4">
        <f>SUM('Half-Cent to County before'!B82:M82)</f>
        <v>326955.92</v>
      </c>
      <c r="C82" s="4">
        <f>'Half-cent County Adj'!N82</f>
        <v>-148114.68</v>
      </c>
      <c r="D82" s="4">
        <f>SUM('Half-Cent to City Govs'!B82:M82)</f>
        <v>79826.69</v>
      </c>
      <c r="E82" s="4">
        <f>SUM(B82:D82)</f>
        <v>258667.93</v>
      </c>
      <c r="F82" s="4">
        <f>SUM('Emergency Distribution'!B82:M82)</f>
        <v>479533.48</v>
      </c>
      <c r="G82" s="4">
        <f>SUM('Supplemental Distribution'!B82:M82)</f>
        <v>10071.32</v>
      </c>
      <c r="H82" s="4">
        <f>SUM('Fiscally Constrained'!B82:M82)</f>
        <v>194604.47000000003</v>
      </c>
      <c r="I82" s="4">
        <f>SUM(B82+C82+F82+G82+H82)</f>
        <v>863050.51</v>
      </c>
      <c r="J82" s="5">
        <f>D82</f>
        <v>79826.69</v>
      </c>
      <c r="K82" s="5">
        <f>SUM(I82:J82)</f>
        <v>942877.2</v>
      </c>
    </row>
    <row r="83" spans="1:11" x14ac:dyDescent="0.2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x14ac:dyDescent="0.2">
      <c r="A84" t="s">
        <v>31</v>
      </c>
      <c r="B84" s="4">
        <f t="shared" ref="B84:K84" si="4">SUM(B16:B82)</f>
        <v>574996761.96999991</v>
      </c>
      <c r="C84" s="4">
        <f t="shared" si="4"/>
        <v>-13223912.399999999</v>
      </c>
      <c r="D84" s="4">
        <f t="shared" si="4"/>
        <v>290698212.01999986</v>
      </c>
      <c r="E84" s="4">
        <f t="shared" si="4"/>
        <v>852471061.58999968</v>
      </c>
      <c r="F84" s="4">
        <f t="shared" si="4"/>
        <v>9783009.7300000004</v>
      </c>
      <c r="G84" s="4">
        <f t="shared" si="4"/>
        <v>197652</v>
      </c>
      <c r="H84" s="4">
        <f t="shared" si="4"/>
        <v>4704243.12</v>
      </c>
      <c r="I84" s="4">
        <f t="shared" si="4"/>
        <v>576457754.41999996</v>
      </c>
      <c r="J84" s="4">
        <f t="shared" si="4"/>
        <v>290698212.01999986</v>
      </c>
      <c r="K84" s="4">
        <f t="shared" si="4"/>
        <v>867155966.43999994</v>
      </c>
    </row>
    <row r="86" spans="1:11" x14ac:dyDescent="0.2">
      <c r="A86" s="3"/>
    </row>
  </sheetData>
  <mergeCells count="6">
    <mergeCell ref="A3:L3"/>
    <mergeCell ref="A6:L6"/>
    <mergeCell ref="A7:L7"/>
    <mergeCell ref="I9:K9"/>
    <mergeCell ref="A5:L5"/>
    <mergeCell ref="A4:L4"/>
  </mergeCells>
  <phoneticPr fontId="0" type="noConversion"/>
  <pageMargins left="0.25" right="0.25" top="0.5" bottom="0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S230"/>
  <sheetViews>
    <sheetView workbookViewId="0">
      <pane ySplit="13" topLeftCell="A14" activePane="bottomLeft" state="frozen"/>
      <selection pane="bottomLeft" activeCell="B16" sqref="B16:E82"/>
    </sheetView>
  </sheetViews>
  <sheetFormatPr defaultRowHeight="12.75" x14ac:dyDescent="0.2"/>
  <cols>
    <col min="1" max="1" width="16.1640625" bestFit="1" customWidth="1"/>
    <col min="2" max="13" width="11.1640625" bestFit="1" customWidth="1"/>
    <col min="14" max="14" width="12.6640625" bestFit="1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ht="12.75" hidden="1" customHeight="1" x14ac:dyDescent="0.2"/>
    <row r="3" spans="1:14" x14ac:dyDescent="0.2">
      <c r="D3" s="6"/>
      <c r="E3" s="6"/>
      <c r="F3" s="6"/>
      <c r="G3" s="6"/>
      <c r="H3" s="6"/>
    </row>
    <row r="4" spans="1:14" x14ac:dyDescent="0.2">
      <c r="A4" s="27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hidden="1" customHeight="1" x14ac:dyDescent="0.2"/>
    <row r="10" spans="1:14" ht="12.75" hidden="1" customHeight="1" x14ac:dyDescent="0.2"/>
    <row r="11" spans="1:14" hidden="1" x14ac:dyDescent="0.2"/>
    <row r="13" spans="1:14" ht="13.5" customHeight="1" x14ac:dyDescent="0.2">
      <c r="B13" s="1">
        <v>44378</v>
      </c>
      <c r="C13" s="1">
        <f>DATE(YEAR(B13),MONTH(B13)+1,DAY(1))</f>
        <v>44409</v>
      </c>
      <c r="D13" s="1">
        <f t="shared" ref="D13:M13" si="0">DATE(YEAR(C13),MONTH(C13)+1,DAY(1))</f>
        <v>44440</v>
      </c>
      <c r="E13" s="1">
        <f t="shared" si="0"/>
        <v>44470</v>
      </c>
      <c r="F13" s="1">
        <f t="shared" si="0"/>
        <v>44501</v>
      </c>
      <c r="G13" s="1">
        <f t="shared" si="0"/>
        <v>44531</v>
      </c>
      <c r="H13" s="1">
        <f t="shared" si="0"/>
        <v>44562</v>
      </c>
      <c r="I13" s="1">
        <f t="shared" si="0"/>
        <v>44593</v>
      </c>
      <c r="J13" s="1">
        <f t="shared" si="0"/>
        <v>44621</v>
      </c>
      <c r="K13" s="1">
        <f t="shared" si="0"/>
        <v>44652</v>
      </c>
      <c r="L13" s="1">
        <f t="shared" si="0"/>
        <v>44682</v>
      </c>
      <c r="M13" s="1">
        <f t="shared" si="0"/>
        <v>44713</v>
      </c>
      <c r="N13" s="24" t="s">
        <v>103</v>
      </c>
    </row>
    <row r="14" spans="1:14" x14ac:dyDescent="0.2">
      <c r="A14" t="s">
        <v>0</v>
      </c>
    </row>
    <row r="15" spans="1:14" x14ac:dyDescent="0.2">
      <c r="A15" t="s">
        <v>1</v>
      </c>
      <c r="B15" s="8"/>
      <c r="C15" s="8"/>
      <c r="D15" s="8"/>
      <c r="E15" s="8"/>
    </row>
    <row r="16" spans="1:14" x14ac:dyDescent="0.2">
      <c r="A16" t="s">
        <v>38</v>
      </c>
      <c r="B16" s="8">
        <v>1250877.4399999999</v>
      </c>
      <c r="C16" s="8">
        <v>1223785.4099999999</v>
      </c>
      <c r="D16" s="8">
        <v>1132717.75</v>
      </c>
      <c r="E16" s="8">
        <v>1177225.8</v>
      </c>
      <c r="F16" s="8"/>
      <c r="G16" s="8"/>
      <c r="H16" s="8"/>
      <c r="I16" s="22"/>
      <c r="J16" s="5"/>
      <c r="K16" s="5"/>
      <c r="L16" s="8"/>
      <c r="M16" s="21"/>
      <c r="N16" s="5">
        <f>SUM(B16:M16)</f>
        <v>4784606.3999999994</v>
      </c>
    </row>
    <row r="17" spans="1:19" x14ac:dyDescent="0.2">
      <c r="A17" t="s">
        <v>39</v>
      </c>
      <c r="B17" s="8">
        <v>104237.18</v>
      </c>
      <c r="C17" s="8">
        <v>99273.2</v>
      </c>
      <c r="D17" s="8">
        <v>94604.14</v>
      </c>
      <c r="E17" s="8">
        <v>97096.46</v>
      </c>
      <c r="F17" s="8"/>
      <c r="G17" s="8"/>
      <c r="H17" s="8"/>
      <c r="I17" s="22"/>
      <c r="J17" s="5"/>
      <c r="K17" s="5"/>
      <c r="L17" s="8"/>
      <c r="M17" s="21"/>
      <c r="N17" s="5">
        <f t="shared" ref="N17:N80" si="1">SUM(B17:M17)</f>
        <v>395210.98000000004</v>
      </c>
    </row>
    <row r="18" spans="1:19" x14ac:dyDescent="0.2">
      <c r="A18" t="s">
        <v>40</v>
      </c>
      <c r="B18" s="8">
        <v>1836225.5</v>
      </c>
      <c r="C18" s="8">
        <v>2105609.4300000002</v>
      </c>
      <c r="D18" s="8">
        <v>2184535.04</v>
      </c>
      <c r="E18" s="8">
        <v>1680113.02</v>
      </c>
      <c r="F18" s="8"/>
      <c r="G18" s="8"/>
      <c r="H18" s="8"/>
      <c r="I18" s="22"/>
      <c r="J18" s="5"/>
      <c r="K18" s="5"/>
      <c r="L18" s="8"/>
      <c r="M18" s="21"/>
      <c r="N18" s="5">
        <f t="shared" si="1"/>
        <v>7806482.9900000002</v>
      </c>
    </row>
    <row r="19" spans="1:19" x14ac:dyDescent="0.2">
      <c r="A19" t="s">
        <v>2</v>
      </c>
      <c r="B19" s="8">
        <v>137852.04</v>
      </c>
      <c r="C19" s="8">
        <v>135061.65</v>
      </c>
      <c r="D19" s="8">
        <v>126106.54</v>
      </c>
      <c r="E19" s="8">
        <v>125095.76</v>
      </c>
      <c r="F19" s="8"/>
      <c r="G19" s="8"/>
      <c r="H19" s="8"/>
      <c r="I19" s="22"/>
      <c r="J19" s="5"/>
      <c r="K19" s="5"/>
      <c r="L19" s="8"/>
      <c r="M19" s="21"/>
      <c r="N19" s="5">
        <f t="shared" si="1"/>
        <v>524115.99</v>
      </c>
    </row>
    <row r="20" spans="1:19" x14ac:dyDescent="0.2">
      <c r="A20" t="s">
        <v>41</v>
      </c>
      <c r="B20" s="8">
        <v>2696099.45</v>
      </c>
      <c r="C20" s="8">
        <v>2805888.41</v>
      </c>
      <c r="D20" s="8">
        <v>2736903.88</v>
      </c>
      <c r="E20" s="8">
        <v>2443876.5699999998</v>
      </c>
      <c r="F20" s="8"/>
      <c r="G20" s="8"/>
      <c r="H20" s="8"/>
      <c r="I20" s="22"/>
      <c r="J20" s="5"/>
      <c r="K20" s="5"/>
      <c r="L20" s="8"/>
      <c r="M20" s="21"/>
      <c r="N20" s="5">
        <f t="shared" si="1"/>
        <v>10682768.310000001</v>
      </c>
    </row>
    <row r="21" spans="1:19" x14ac:dyDescent="0.2">
      <c r="A21" t="s">
        <v>42</v>
      </c>
      <c r="B21" s="8">
        <v>8320877.46</v>
      </c>
      <c r="C21" s="8">
        <v>8409962.0800000001</v>
      </c>
      <c r="D21" s="8">
        <v>8166681.8700000001</v>
      </c>
      <c r="E21" s="8">
        <v>7590711.5999999996</v>
      </c>
      <c r="F21" s="8"/>
      <c r="G21" s="8"/>
      <c r="H21" s="8"/>
      <c r="I21" s="22"/>
      <c r="J21" s="5"/>
      <c r="K21" s="5"/>
      <c r="L21" s="8"/>
      <c r="M21" s="21"/>
      <c r="N21" s="5">
        <f t="shared" si="1"/>
        <v>32488233.009999998</v>
      </c>
    </row>
    <row r="22" spans="1:19" x14ac:dyDescent="0.2">
      <c r="A22" t="s">
        <v>3</v>
      </c>
      <c r="B22" s="8">
        <v>31194.720000000001</v>
      </c>
      <c r="C22" s="8">
        <v>31915.45</v>
      </c>
      <c r="D22" s="8">
        <v>29897.02</v>
      </c>
      <c r="E22" s="8">
        <v>28570.75</v>
      </c>
      <c r="F22" s="8"/>
      <c r="G22" s="8"/>
      <c r="H22" s="8"/>
      <c r="I22" s="22"/>
      <c r="J22" s="5"/>
      <c r="K22" s="5"/>
      <c r="L22" s="8"/>
      <c r="M22" s="21"/>
      <c r="N22" s="5">
        <f t="shared" si="1"/>
        <v>121577.94</v>
      </c>
    </row>
    <row r="23" spans="1:19" x14ac:dyDescent="0.2">
      <c r="A23" t="s">
        <v>43</v>
      </c>
      <c r="B23" s="8">
        <v>1551089.09</v>
      </c>
      <c r="C23" s="8">
        <v>1464112.96</v>
      </c>
      <c r="D23" s="8">
        <v>1444270.23</v>
      </c>
      <c r="E23" s="8">
        <v>1329432.0900000001</v>
      </c>
      <c r="F23" s="8"/>
      <c r="G23" s="8"/>
      <c r="H23" s="8"/>
      <c r="I23" s="22"/>
      <c r="J23" s="5"/>
      <c r="K23" s="5"/>
      <c r="L23" s="8"/>
      <c r="M23" s="21"/>
      <c r="N23" s="5">
        <f t="shared" si="1"/>
        <v>5788904.3699999992</v>
      </c>
    </row>
    <row r="24" spans="1:19" x14ac:dyDescent="0.2">
      <c r="A24" t="s">
        <v>44</v>
      </c>
      <c r="B24" s="8">
        <v>943859.63</v>
      </c>
      <c r="C24" s="8">
        <v>954425.12</v>
      </c>
      <c r="D24" s="8">
        <v>906212.09</v>
      </c>
      <c r="E24" s="8">
        <v>775094.82</v>
      </c>
      <c r="F24" s="8"/>
      <c r="G24" s="8"/>
      <c r="H24" s="8"/>
      <c r="I24" s="22"/>
      <c r="J24" s="5"/>
      <c r="K24" s="5"/>
      <c r="L24" s="8"/>
      <c r="M24" s="21"/>
      <c r="N24" s="5">
        <f t="shared" si="1"/>
        <v>3579591.6599999997</v>
      </c>
    </row>
    <row r="25" spans="1:19" x14ac:dyDescent="0.2">
      <c r="A25" t="s">
        <v>45</v>
      </c>
      <c r="B25" s="8">
        <v>1185377.17</v>
      </c>
      <c r="C25" s="8">
        <v>1158113.6499999999</v>
      </c>
      <c r="D25" s="8">
        <v>1123121.58</v>
      </c>
      <c r="E25" s="8">
        <v>1052826.6399999999</v>
      </c>
      <c r="F25" s="8"/>
      <c r="G25" s="8"/>
      <c r="H25" s="8"/>
      <c r="I25" s="22"/>
      <c r="J25" s="5"/>
      <c r="K25" s="5"/>
      <c r="L25" s="8"/>
      <c r="M25" s="21"/>
      <c r="N25" s="5">
        <f t="shared" si="1"/>
        <v>4519439.04</v>
      </c>
    </row>
    <row r="26" spans="1:19" x14ac:dyDescent="0.2">
      <c r="A26" t="s">
        <v>46</v>
      </c>
      <c r="B26" s="8">
        <v>4664056.79</v>
      </c>
      <c r="C26" s="8">
        <v>4371478.9400000004</v>
      </c>
      <c r="D26" s="8">
        <v>4216171.21</v>
      </c>
      <c r="E26" s="8">
        <v>4042537.38</v>
      </c>
      <c r="F26" s="8"/>
      <c r="G26" s="8"/>
      <c r="H26" s="8"/>
      <c r="I26" s="22"/>
      <c r="J26" s="5"/>
      <c r="K26" s="5"/>
      <c r="L26" s="8"/>
      <c r="M26" s="21"/>
      <c r="N26" s="5">
        <f t="shared" si="1"/>
        <v>17294244.32</v>
      </c>
    </row>
    <row r="27" spans="1:19" x14ac:dyDescent="0.2">
      <c r="A27" t="s">
        <v>4</v>
      </c>
      <c r="B27" s="8">
        <v>579018.39</v>
      </c>
      <c r="C27" s="8">
        <v>562612.09</v>
      </c>
      <c r="D27" s="8">
        <v>543044.96</v>
      </c>
      <c r="E27" s="8">
        <v>512229.09</v>
      </c>
      <c r="F27" s="8"/>
      <c r="G27" s="8"/>
      <c r="H27" s="8"/>
      <c r="I27" s="22"/>
      <c r="J27" s="5"/>
      <c r="K27" s="5"/>
      <c r="L27" s="8"/>
      <c r="M27" s="21"/>
      <c r="N27" s="5">
        <f t="shared" si="1"/>
        <v>2196904.5299999998</v>
      </c>
    </row>
    <row r="28" spans="1:19" x14ac:dyDescent="0.2">
      <c r="A28" t="s">
        <v>94</v>
      </c>
      <c r="B28" s="8">
        <v>17462732.550000001</v>
      </c>
      <c r="C28" s="8">
        <v>17628937.039999999</v>
      </c>
      <c r="D28" s="8">
        <v>17151306.09</v>
      </c>
      <c r="E28" s="8">
        <v>15949047.119999999</v>
      </c>
      <c r="F28" s="8"/>
      <c r="G28" s="8"/>
      <c r="H28" s="8"/>
      <c r="I28" s="8"/>
      <c r="J28" s="5"/>
      <c r="K28" s="5"/>
      <c r="L28" s="8"/>
      <c r="M28" s="21"/>
      <c r="N28" s="5">
        <f t="shared" si="1"/>
        <v>68192022.800000012</v>
      </c>
    </row>
    <row r="29" spans="1:19" x14ac:dyDescent="0.2">
      <c r="A29" t="s">
        <v>5</v>
      </c>
      <c r="B29" s="8">
        <v>124037.94</v>
      </c>
      <c r="C29" s="8">
        <v>114968.65</v>
      </c>
      <c r="D29" s="8">
        <v>116829.17</v>
      </c>
      <c r="E29" s="8">
        <v>104923.83</v>
      </c>
      <c r="F29" s="8"/>
      <c r="G29" s="8"/>
      <c r="H29" s="8"/>
      <c r="I29" s="8"/>
      <c r="J29" s="5"/>
      <c r="K29" s="5"/>
      <c r="L29" s="8"/>
      <c r="M29" s="21"/>
      <c r="N29" s="5">
        <f t="shared" si="1"/>
        <v>460759.59</v>
      </c>
      <c r="Q29" s="11"/>
      <c r="R29" s="10"/>
      <c r="S29" s="9"/>
    </row>
    <row r="30" spans="1:19" x14ac:dyDescent="0.2">
      <c r="A30" t="s">
        <v>6</v>
      </c>
      <c r="B30" s="8">
        <v>37298.28</v>
      </c>
      <c r="C30" s="8">
        <v>38817.199999999997</v>
      </c>
      <c r="D30" s="8">
        <v>37462.28</v>
      </c>
      <c r="E30" s="8">
        <v>31264.47</v>
      </c>
      <c r="F30" s="8"/>
      <c r="G30" s="8"/>
      <c r="H30" s="8"/>
      <c r="I30" s="8"/>
      <c r="J30" s="5"/>
      <c r="K30" s="5"/>
      <c r="L30" s="8"/>
      <c r="M30" s="21"/>
      <c r="N30" s="5">
        <f t="shared" si="1"/>
        <v>144842.22999999998</v>
      </c>
      <c r="Q30" s="11"/>
      <c r="R30" s="10"/>
      <c r="S30" s="9"/>
    </row>
    <row r="31" spans="1:19" x14ac:dyDescent="0.2">
      <c r="A31" t="s">
        <v>47</v>
      </c>
      <c r="B31" s="8">
        <v>10156162.18</v>
      </c>
      <c r="C31" s="8">
        <v>10189983.58</v>
      </c>
      <c r="D31" s="8">
        <v>9962948.7300000004</v>
      </c>
      <c r="E31" s="8">
        <v>9419523.6600000001</v>
      </c>
      <c r="F31" s="8"/>
      <c r="G31" s="8"/>
      <c r="H31" s="8"/>
      <c r="I31" s="8"/>
      <c r="J31" s="5"/>
      <c r="K31" s="5"/>
      <c r="L31" s="8"/>
      <c r="M31" s="21"/>
      <c r="N31" s="5">
        <f t="shared" si="1"/>
        <v>39728618.149999999</v>
      </c>
      <c r="Q31" s="11"/>
      <c r="R31" s="10"/>
      <c r="S31" s="9"/>
    </row>
    <row r="32" spans="1:19" x14ac:dyDescent="0.2">
      <c r="A32" t="s">
        <v>48</v>
      </c>
      <c r="B32" s="8">
        <v>2973869.58</v>
      </c>
      <c r="C32" s="8">
        <v>3073343.7</v>
      </c>
      <c r="D32" s="8">
        <v>3126404.55</v>
      </c>
      <c r="E32" s="8">
        <v>2822978.3</v>
      </c>
      <c r="F32" s="8"/>
      <c r="G32" s="8"/>
      <c r="H32" s="8"/>
      <c r="I32" s="8"/>
      <c r="J32" s="5"/>
      <c r="K32" s="5"/>
      <c r="L32" s="8"/>
      <c r="M32" s="21"/>
      <c r="N32" s="5">
        <f t="shared" si="1"/>
        <v>11996596.129999999</v>
      </c>
      <c r="Q32" s="11"/>
      <c r="R32" s="10"/>
      <c r="S32" s="9"/>
    </row>
    <row r="33" spans="1:19" x14ac:dyDescent="0.2">
      <c r="A33" t="s">
        <v>7</v>
      </c>
      <c r="B33" s="8">
        <v>307543.67999999999</v>
      </c>
      <c r="C33" s="8">
        <v>311744.57</v>
      </c>
      <c r="D33" s="8">
        <v>320384.88</v>
      </c>
      <c r="E33" s="8">
        <v>278552.98</v>
      </c>
      <c r="F33" s="8"/>
      <c r="G33" s="8"/>
      <c r="H33" s="8"/>
      <c r="I33" s="8"/>
      <c r="J33" s="5"/>
      <c r="K33" s="5"/>
      <c r="L33" s="8"/>
      <c r="M33" s="21"/>
      <c r="N33" s="5">
        <f t="shared" si="1"/>
        <v>1218226.1099999999</v>
      </c>
      <c r="Q33" s="11"/>
      <c r="R33" s="10"/>
      <c r="S33" s="9"/>
    </row>
    <row r="34" spans="1:19" x14ac:dyDescent="0.2">
      <c r="A34" t="s">
        <v>8</v>
      </c>
      <c r="B34" s="8">
        <v>127293.21</v>
      </c>
      <c r="C34" s="8">
        <v>130643.92</v>
      </c>
      <c r="D34" s="8">
        <v>143744.69</v>
      </c>
      <c r="E34" s="8">
        <v>87713.71</v>
      </c>
      <c r="F34" s="8"/>
      <c r="G34" s="8"/>
      <c r="H34" s="8"/>
      <c r="I34" s="8"/>
      <c r="J34" s="5"/>
      <c r="K34" s="5"/>
      <c r="L34" s="8"/>
      <c r="M34" s="21"/>
      <c r="N34" s="5">
        <f t="shared" si="1"/>
        <v>489395.53</v>
      </c>
      <c r="Q34" s="11"/>
      <c r="R34" s="10"/>
      <c r="S34" s="9"/>
    </row>
    <row r="35" spans="1:19" x14ac:dyDescent="0.2">
      <c r="A35" t="s">
        <v>9</v>
      </c>
      <c r="B35" s="8">
        <v>155480.26999999999</v>
      </c>
      <c r="C35" s="8">
        <v>153686.23000000001</v>
      </c>
      <c r="D35" s="8">
        <v>158251.67000000001</v>
      </c>
      <c r="E35" s="8">
        <v>148344.39000000001</v>
      </c>
      <c r="F35" s="8"/>
      <c r="G35" s="8"/>
      <c r="H35" s="8"/>
      <c r="I35" s="8"/>
      <c r="J35" s="5"/>
      <c r="K35" s="5"/>
      <c r="L35" s="8"/>
      <c r="M35" s="21"/>
      <c r="N35" s="5">
        <f t="shared" si="1"/>
        <v>615762.56000000006</v>
      </c>
      <c r="Q35" s="11"/>
      <c r="R35" s="10"/>
      <c r="S35" s="9"/>
    </row>
    <row r="36" spans="1:19" x14ac:dyDescent="0.2">
      <c r="A36" t="s">
        <v>10</v>
      </c>
      <c r="B36" s="8">
        <v>58576.51</v>
      </c>
      <c r="C36" s="8">
        <v>53778.7</v>
      </c>
      <c r="D36" s="8">
        <v>44764.5</v>
      </c>
      <c r="E36" s="8">
        <v>40232.730000000003</v>
      </c>
      <c r="F36" s="8"/>
      <c r="G36" s="8"/>
      <c r="H36" s="8"/>
      <c r="I36" s="8"/>
      <c r="J36" s="5"/>
      <c r="K36" s="5"/>
      <c r="L36" s="8"/>
      <c r="M36" s="21"/>
      <c r="N36" s="5">
        <f t="shared" si="1"/>
        <v>197352.44</v>
      </c>
      <c r="Q36" s="11"/>
      <c r="R36" s="10"/>
      <c r="S36" s="9"/>
    </row>
    <row r="37" spans="1:19" x14ac:dyDescent="0.2">
      <c r="A37" t="s">
        <v>11</v>
      </c>
      <c r="B37" s="8">
        <v>29945.97</v>
      </c>
      <c r="C37" s="8">
        <v>31913.23</v>
      </c>
      <c r="D37" s="8">
        <v>32812.36</v>
      </c>
      <c r="E37" s="8">
        <v>29097.67</v>
      </c>
      <c r="F37" s="8"/>
      <c r="G37" s="8"/>
      <c r="H37" s="8"/>
      <c r="I37" s="8"/>
      <c r="J37" s="5"/>
      <c r="K37" s="5"/>
      <c r="L37" s="8"/>
      <c r="M37" s="21"/>
      <c r="N37" s="5">
        <f t="shared" si="1"/>
        <v>123769.23</v>
      </c>
      <c r="Q37" s="11"/>
      <c r="R37" s="10"/>
      <c r="S37" s="9"/>
    </row>
    <row r="38" spans="1:19" x14ac:dyDescent="0.2">
      <c r="A38" t="s">
        <v>49</v>
      </c>
      <c r="B38" s="8">
        <v>98380.4</v>
      </c>
      <c r="C38" s="8">
        <v>113105.74</v>
      </c>
      <c r="D38" s="8">
        <v>130722.23</v>
      </c>
      <c r="E38" s="8">
        <v>83101.289999999994</v>
      </c>
      <c r="F38" s="8"/>
      <c r="G38" s="8"/>
      <c r="H38" s="8"/>
      <c r="I38" s="8"/>
      <c r="J38" s="5"/>
      <c r="K38" s="5"/>
      <c r="L38" s="8"/>
      <c r="M38" s="21"/>
      <c r="N38" s="5">
        <f t="shared" si="1"/>
        <v>425309.66</v>
      </c>
      <c r="Q38" s="11"/>
      <c r="R38" s="10"/>
      <c r="S38" s="9"/>
    </row>
    <row r="39" spans="1:19" x14ac:dyDescent="0.2">
      <c r="A39" t="s">
        <v>12</v>
      </c>
      <c r="B39" s="8">
        <v>34136.629999999997</v>
      </c>
      <c r="C39" s="8">
        <v>40484.1</v>
      </c>
      <c r="D39" s="8">
        <v>40145.96</v>
      </c>
      <c r="E39" s="8">
        <v>34467.61</v>
      </c>
      <c r="F39" s="8"/>
      <c r="G39" s="8"/>
      <c r="H39" s="8"/>
      <c r="I39" s="8"/>
      <c r="J39" s="5"/>
      <c r="K39" s="5"/>
      <c r="L39" s="8"/>
      <c r="M39" s="21"/>
      <c r="N39" s="5">
        <f t="shared" si="1"/>
        <v>149234.29999999999</v>
      </c>
      <c r="Q39" s="11"/>
      <c r="R39" s="10"/>
      <c r="S39" s="9"/>
    </row>
    <row r="40" spans="1:19" x14ac:dyDescent="0.2">
      <c r="A40" t="s">
        <v>13</v>
      </c>
      <c r="B40" s="5">
        <v>71028.55</v>
      </c>
      <c r="C40" s="8">
        <v>70025</v>
      </c>
      <c r="D40" s="8">
        <v>62668.31</v>
      </c>
      <c r="E40" s="8">
        <v>63887.15</v>
      </c>
      <c r="F40" s="8"/>
      <c r="G40" s="8"/>
      <c r="H40" s="8"/>
      <c r="I40" s="8"/>
      <c r="J40" s="5"/>
      <c r="K40" s="5"/>
      <c r="L40" s="8"/>
      <c r="M40" s="21"/>
      <c r="N40" s="5">
        <f t="shared" si="1"/>
        <v>267609.01</v>
      </c>
      <c r="Q40" s="11"/>
      <c r="R40" s="10"/>
      <c r="S40" s="9"/>
    </row>
    <row r="41" spans="1:19" x14ac:dyDescent="0.2">
      <c r="A41" t="s">
        <v>14</v>
      </c>
      <c r="B41" s="5">
        <v>168311.37</v>
      </c>
      <c r="C41" s="8">
        <v>179443.59</v>
      </c>
      <c r="D41" s="8">
        <v>164869.62</v>
      </c>
      <c r="E41" s="8">
        <v>147894.18</v>
      </c>
      <c r="F41" s="8"/>
      <c r="G41" s="8"/>
      <c r="H41" s="8"/>
      <c r="I41" s="8"/>
      <c r="J41" s="5"/>
      <c r="K41" s="5"/>
      <c r="L41" s="8"/>
      <c r="M41" s="21"/>
      <c r="N41" s="5">
        <f t="shared" si="1"/>
        <v>660518.76</v>
      </c>
      <c r="Q41" s="11"/>
      <c r="R41" s="10"/>
      <c r="S41" s="9"/>
    </row>
    <row r="42" spans="1:19" x14ac:dyDescent="0.2">
      <c r="A42" t="s">
        <v>50</v>
      </c>
      <c r="B42" s="5">
        <v>1062717.79</v>
      </c>
      <c r="C42" s="8">
        <v>1081033.1000000001</v>
      </c>
      <c r="D42" s="8">
        <v>1065863.3700000001</v>
      </c>
      <c r="E42" s="8">
        <v>972957.13</v>
      </c>
      <c r="F42" s="8"/>
      <c r="G42" s="8"/>
      <c r="H42" s="8"/>
      <c r="I42" s="8"/>
      <c r="J42" s="5"/>
      <c r="K42" s="5"/>
      <c r="L42" s="8"/>
      <c r="M42" s="21"/>
      <c r="N42" s="5">
        <f t="shared" si="1"/>
        <v>4182571.39</v>
      </c>
      <c r="Q42" s="11"/>
      <c r="R42" s="10"/>
      <c r="S42" s="9"/>
    </row>
    <row r="43" spans="1:19" x14ac:dyDescent="0.2">
      <c r="A43" t="s">
        <v>15</v>
      </c>
      <c r="B43" s="5">
        <v>509903.97</v>
      </c>
      <c r="C43" s="8">
        <v>485237.15</v>
      </c>
      <c r="D43" s="8">
        <v>480946.74</v>
      </c>
      <c r="E43" s="8">
        <v>433557.47</v>
      </c>
      <c r="F43" s="8"/>
      <c r="G43" s="8"/>
      <c r="H43" s="8"/>
      <c r="I43" s="8"/>
      <c r="J43" s="5"/>
      <c r="K43" s="5"/>
      <c r="L43" s="8"/>
      <c r="M43" s="21"/>
      <c r="N43" s="5">
        <f t="shared" si="1"/>
        <v>1909645.3299999998</v>
      </c>
      <c r="Q43" s="11"/>
      <c r="R43" s="10"/>
      <c r="S43" s="9"/>
    </row>
    <row r="44" spans="1:19" x14ac:dyDescent="0.2">
      <c r="A44" t="s">
        <v>51</v>
      </c>
      <c r="B44" s="5">
        <v>11454258.189999999</v>
      </c>
      <c r="C44" s="8">
        <v>11680450.93</v>
      </c>
      <c r="D44" s="8">
        <v>11336232.02</v>
      </c>
      <c r="E44" s="8">
        <v>10772583.439999999</v>
      </c>
      <c r="F44" s="8"/>
      <c r="G44" s="8"/>
      <c r="H44" s="8"/>
      <c r="I44" s="8"/>
      <c r="J44" s="5"/>
      <c r="K44" s="5"/>
      <c r="L44" s="8"/>
      <c r="M44" s="21"/>
      <c r="N44" s="5">
        <f t="shared" si="1"/>
        <v>45243524.579999998</v>
      </c>
    </row>
    <row r="45" spans="1:19" x14ac:dyDescent="0.2">
      <c r="A45" t="s">
        <v>16</v>
      </c>
      <c r="B45" s="5">
        <v>54352.73</v>
      </c>
      <c r="C45" s="8">
        <v>50100.73</v>
      </c>
      <c r="D45" s="8">
        <v>44812.39</v>
      </c>
      <c r="E45" s="8">
        <v>43436.99</v>
      </c>
      <c r="F45" s="8"/>
      <c r="G45" s="8"/>
      <c r="H45" s="8"/>
      <c r="I45" s="8"/>
      <c r="J45" s="5"/>
      <c r="K45" s="5"/>
      <c r="L45" s="8"/>
      <c r="M45" s="21"/>
      <c r="N45" s="5">
        <f t="shared" si="1"/>
        <v>192702.84</v>
      </c>
    </row>
    <row r="46" spans="1:19" x14ac:dyDescent="0.2">
      <c r="A46" t="s">
        <v>52</v>
      </c>
      <c r="B46" s="5">
        <v>1001936.25</v>
      </c>
      <c r="C46" s="8">
        <v>997736.19</v>
      </c>
      <c r="D46" s="8">
        <v>990388.05</v>
      </c>
      <c r="E46" s="8">
        <v>950377.63</v>
      </c>
      <c r="F46" s="8"/>
      <c r="G46" s="8"/>
      <c r="H46" s="8"/>
      <c r="I46" s="8"/>
      <c r="J46" s="5"/>
      <c r="K46" s="5"/>
      <c r="L46" s="8"/>
      <c r="M46" s="21"/>
      <c r="N46" s="5">
        <f t="shared" si="1"/>
        <v>3940438.12</v>
      </c>
    </row>
    <row r="47" spans="1:19" x14ac:dyDescent="0.2">
      <c r="A47" t="s">
        <v>17</v>
      </c>
      <c r="B47" s="5">
        <v>200751.02</v>
      </c>
      <c r="C47" s="8">
        <v>208825.83</v>
      </c>
      <c r="D47" s="8">
        <v>205021.78</v>
      </c>
      <c r="E47" s="8">
        <v>174370.75</v>
      </c>
      <c r="F47" s="8"/>
      <c r="G47" s="8"/>
      <c r="H47" s="8"/>
      <c r="I47" s="8"/>
      <c r="J47" s="5"/>
      <c r="K47" s="5"/>
      <c r="L47" s="8"/>
      <c r="M47" s="21"/>
      <c r="N47" s="5">
        <f t="shared" si="1"/>
        <v>788969.38</v>
      </c>
    </row>
    <row r="48" spans="1:19" x14ac:dyDescent="0.2">
      <c r="A48" t="s">
        <v>18</v>
      </c>
      <c r="B48" s="5">
        <v>155042.03</v>
      </c>
      <c r="C48" s="8">
        <v>150283.07</v>
      </c>
      <c r="D48" s="8">
        <v>180790.12</v>
      </c>
      <c r="E48" s="8">
        <v>163283.54999999999</v>
      </c>
      <c r="F48" s="8"/>
      <c r="G48" s="8"/>
      <c r="H48" s="8"/>
      <c r="I48" s="8"/>
      <c r="J48" s="5"/>
      <c r="K48" s="5"/>
      <c r="L48" s="8"/>
      <c r="M48" s="21"/>
      <c r="N48" s="5">
        <f t="shared" si="1"/>
        <v>649398.77</v>
      </c>
    </row>
    <row r="49" spans="1:14" x14ac:dyDescent="0.2">
      <c r="A49" t="s">
        <v>19</v>
      </c>
      <c r="B49" s="5">
        <v>15651.1</v>
      </c>
      <c r="C49" s="8">
        <v>14992.38</v>
      </c>
      <c r="D49" s="8">
        <v>15331.98</v>
      </c>
      <c r="E49" s="8">
        <v>15061.66</v>
      </c>
      <c r="F49" s="8"/>
      <c r="G49" s="8"/>
      <c r="H49" s="8"/>
      <c r="I49" s="8"/>
      <c r="J49" s="5"/>
      <c r="K49" s="5"/>
      <c r="L49" s="8"/>
      <c r="M49" s="21"/>
      <c r="N49" s="5">
        <f t="shared" si="1"/>
        <v>61037.119999999995</v>
      </c>
    </row>
    <row r="50" spans="1:14" x14ac:dyDescent="0.2">
      <c r="A50" t="s">
        <v>53</v>
      </c>
      <c r="B50" s="5">
        <v>1814973.74</v>
      </c>
      <c r="C50" s="8">
        <v>1762443.84</v>
      </c>
      <c r="D50" s="8">
        <v>1743839.82</v>
      </c>
      <c r="E50" s="8">
        <v>1617410.72</v>
      </c>
      <c r="F50" s="8"/>
      <c r="G50" s="8"/>
      <c r="H50" s="8"/>
      <c r="I50" s="8"/>
      <c r="J50" s="5"/>
      <c r="K50" s="5"/>
      <c r="L50" s="8"/>
      <c r="M50" s="21"/>
      <c r="N50" s="5">
        <f t="shared" si="1"/>
        <v>6938668.1200000001</v>
      </c>
    </row>
    <row r="51" spans="1:14" x14ac:dyDescent="0.2">
      <c r="A51" t="s">
        <v>54</v>
      </c>
      <c r="B51" s="5">
        <v>5262757.22</v>
      </c>
      <c r="C51" s="8">
        <v>5282783.2</v>
      </c>
      <c r="D51" s="8">
        <v>5032803.1500000004</v>
      </c>
      <c r="E51" s="8">
        <v>4654977.4800000004</v>
      </c>
      <c r="F51" s="8"/>
      <c r="G51" s="8"/>
      <c r="H51" s="8"/>
      <c r="I51" s="8"/>
      <c r="J51" s="5"/>
      <c r="K51" s="5"/>
      <c r="L51" s="8"/>
      <c r="M51" s="21"/>
      <c r="N51" s="5">
        <f t="shared" si="1"/>
        <v>20233321.050000001</v>
      </c>
    </row>
    <row r="52" spans="1:14" x14ac:dyDescent="0.2">
      <c r="A52" t="s">
        <v>55</v>
      </c>
      <c r="B52" s="5">
        <v>1231388.82</v>
      </c>
      <c r="C52" s="8">
        <v>1229366.3400000001</v>
      </c>
      <c r="D52" s="8">
        <v>1236049.3899999999</v>
      </c>
      <c r="E52" s="8">
        <v>1171569.31</v>
      </c>
      <c r="F52" s="8"/>
      <c r="G52" s="8"/>
      <c r="H52" s="8"/>
      <c r="I52" s="8"/>
      <c r="J52" s="5"/>
      <c r="K52" s="5"/>
      <c r="L52" s="8"/>
      <c r="M52" s="21"/>
      <c r="N52" s="5">
        <f t="shared" si="1"/>
        <v>4868373.8599999994</v>
      </c>
    </row>
    <row r="53" spans="1:14" x14ac:dyDescent="0.2">
      <c r="A53" t="s">
        <v>20</v>
      </c>
      <c r="B53" s="5">
        <v>198174.37</v>
      </c>
      <c r="C53" s="8">
        <v>208656.23</v>
      </c>
      <c r="D53" s="8">
        <v>204282.36</v>
      </c>
      <c r="E53" s="8">
        <v>186922.95</v>
      </c>
      <c r="F53" s="8"/>
      <c r="G53" s="8"/>
      <c r="H53" s="8"/>
      <c r="I53" s="8"/>
      <c r="J53" s="5"/>
      <c r="K53" s="5"/>
      <c r="L53" s="8"/>
      <c r="M53" s="21"/>
      <c r="N53" s="5">
        <f t="shared" si="1"/>
        <v>798035.90999999992</v>
      </c>
    </row>
    <row r="54" spans="1:14" x14ac:dyDescent="0.2">
      <c r="A54" t="s">
        <v>21</v>
      </c>
      <c r="B54" s="5">
        <v>15678.08</v>
      </c>
      <c r="C54" s="8">
        <v>13194.02</v>
      </c>
      <c r="D54" s="8">
        <v>17347.36</v>
      </c>
      <c r="E54" s="8">
        <v>12991.09</v>
      </c>
      <c r="F54" s="8"/>
      <c r="G54" s="8"/>
      <c r="H54" s="8"/>
      <c r="I54" s="8"/>
      <c r="J54" s="5"/>
      <c r="K54" s="5"/>
      <c r="L54" s="8"/>
      <c r="M54" s="21"/>
      <c r="N54" s="5">
        <f t="shared" si="1"/>
        <v>59210.55</v>
      </c>
    </row>
    <row r="55" spans="1:14" x14ac:dyDescent="0.2">
      <c r="A55" t="s">
        <v>22</v>
      </c>
      <c r="B55" s="5">
        <v>47328.75</v>
      </c>
      <c r="C55" s="8">
        <v>45008.73</v>
      </c>
      <c r="D55" s="8">
        <v>50225.74</v>
      </c>
      <c r="E55" s="8">
        <v>44796.57</v>
      </c>
      <c r="F55" s="8"/>
      <c r="G55" s="8"/>
      <c r="H55" s="8"/>
      <c r="I55" s="8"/>
      <c r="J55" s="5"/>
      <c r="K55" s="5"/>
      <c r="L55" s="8"/>
      <c r="M55" s="21"/>
      <c r="N55" s="5">
        <f t="shared" si="1"/>
        <v>187359.79</v>
      </c>
    </row>
    <row r="56" spans="1:14" x14ac:dyDescent="0.2">
      <c r="A56" t="s">
        <v>56</v>
      </c>
      <c r="B56" s="5">
        <v>2948462.09</v>
      </c>
      <c r="C56" s="8">
        <v>2968796.19</v>
      </c>
      <c r="D56" s="8">
        <v>2886218.27</v>
      </c>
      <c r="E56" s="8">
        <v>2595423.87</v>
      </c>
      <c r="F56" s="8"/>
      <c r="G56" s="8"/>
      <c r="H56" s="8"/>
      <c r="I56" s="8"/>
      <c r="J56" s="5"/>
      <c r="K56" s="5"/>
      <c r="L56" s="8"/>
      <c r="M56" s="21"/>
      <c r="N56" s="5">
        <f t="shared" si="1"/>
        <v>11398900.419999998</v>
      </c>
    </row>
    <row r="57" spans="1:14" x14ac:dyDescent="0.2">
      <c r="A57" t="s">
        <v>23</v>
      </c>
      <c r="B57" s="5">
        <v>2569703.91</v>
      </c>
      <c r="C57" s="8">
        <v>2585809.4500000002</v>
      </c>
      <c r="D57" s="8">
        <v>2572752.0699999998</v>
      </c>
      <c r="E57" s="8">
        <v>2401212.61</v>
      </c>
      <c r="F57" s="8"/>
      <c r="G57" s="8"/>
      <c r="H57" s="8"/>
      <c r="I57" s="8"/>
      <c r="J57" s="5"/>
      <c r="K57" s="5"/>
      <c r="L57" s="8"/>
      <c r="M57" s="21"/>
      <c r="N57" s="5">
        <f t="shared" si="1"/>
        <v>10129478.039999999</v>
      </c>
    </row>
    <row r="58" spans="1:14" x14ac:dyDescent="0.2">
      <c r="A58" t="s">
        <v>24</v>
      </c>
      <c r="B58" s="5">
        <v>1683424.26</v>
      </c>
      <c r="C58" s="8">
        <v>1627283.74</v>
      </c>
      <c r="D58" s="8">
        <v>1614225.55</v>
      </c>
      <c r="E58" s="8">
        <v>1489838.04</v>
      </c>
      <c r="F58" s="8"/>
      <c r="G58" s="8"/>
      <c r="H58" s="8"/>
      <c r="I58" s="8"/>
      <c r="J58" s="5"/>
      <c r="K58" s="5"/>
      <c r="L58" s="8"/>
      <c r="M58" s="21"/>
      <c r="N58" s="5">
        <f t="shared" si="1"/>
        <v>6414771.5899999999</v>
      </c>
    </row>
    <row r="59" spans="1:14" x14ac:dyDescent="0.2">
      <c r="A59" t="s">
        <v>57</v>
      </c>
      <c r="B59" s="5">
        <v>1478998.59</v>
      </c>
      <c r="C59" s="8">
        <v>1479481.06</v>
      </c>
      <c r="D59" s="8">
        <v>1503053.03</v>
      </c>
      <c r="E59" s="8">
        <v>1265089.5</v>
      </c>
      <c r="F59" s="8"/>
      <c r="G59" s="8"/>
      <c r="H59" s="8"/>
      <c r="I59" s="8"/>
      <c r="J59" s="5"/>
      <c r="K59" s="5"/>
      <c r="L59" s="8"/>
      <c r="M59" s="21"/>
      <c r="N59" s="5">
        <f t="shared" si="1"/>
        <v>5726622.1800000006</v>
      </c>
    </row>
    <row r="60" spans="1:14" x14ac:dyDescent="0.2">
      <c r="A60" t="s">
        <v>58</v>
      </c>
      <c r="B60" s="5">
        <v>609816.57999999996</v>
      </c>
      <c r="C60" s="8">
        <v>626230.13</v>
      </c>
      <c r="D60" s="8">
        <v>638954.18999999994</v>
      </c>
      <c r="E60" s="8">
        <v>514983.04</v>
      </c>
      <c r="F60" s="8"/>
      <c r="G60" s="8"/>
      <c r="H60" s="8"/>
      <c r="I60" s="8"/>
      <c r="J60" s="5"/>
      <c r="K60" s="5"/>
      <c r="L60" s="8"/>
      <c r="M60" s="21"/>
      <c r="N60" s="5">
        <f t="shared" si="1"/>
        <v>2389983.94</v>
      </c>
    </row>
    <row r="61" spans="1:14" x14ac:dyDescent="0.2">
      <c r="A61" t="s">
        <v>59</v>
      </c>
      <c r="B61" s="5">
        <v>2163358.6</v>
      </c>
      <c r="C61" s="8">
        <v>2414901.04</v>
      </c>
      <c r="D61" s="8">
        <v>2491442.79</v>
      </c>
      <c r="E61" s="8">
        <v>1922007.45</v>
      </c>
      <c r="F61" s="8"/>
      <c r="G61" s="8"/>
      <c r="H61" s="8"/>
      <c r="I61" s="8"/>
      <c r="J61" s="5"/>
      <c r="K61" s="5"/>
      <c r="L61" s="8"/>
      <c r="M61" s="21"/>
      <c r="N61" s="5">
        <f t="shared" si="1"/>
        <v>8991709.8800000008</v>
      </c>
    </row>
    <row r="62" spans="1:14" x14ac:dyDescent="0.2">
      <c r="A62" t="s">
        <v>25</v>
      </c>
      <c r="B62" s="5">
        <v>238173.84</v>
      </c>
      <c r="C62" s="8">
        <v>236455.82</v>
      </c>
      <c r="D62" s="8">
        <v>224904.42</v>
      </c>
      <c r="E62" s="8">
        <v>214996.37</v>
      </c>
      <c r="F62" s="8"/>
      <c r="G62" s="8"/>
      <c r="H62" s="8"/>
      <c r="I62" s="8"/>
      <c r="J62" s="5"/>
      <c r="K62" s="5"/>
      <c r="L62" s="8"/>
      <c r="M62" s="21"/>
      <c r="N62" s="5">
        <f t="shared" si="1"/>
        <v>914530.45000000007</v>
      </c>
    </row>
    <row r="63" spans="1:14" x14ac:dyDescent="0.2">
      <c r="A63" t="s">
        <v>60</v>
      </c>
      <c r="B63" s="5">
        <v>16392307.15</v>
      </c>
      <c r="C63" s="8">
        <v>17686805.59</v>
      </c>
      <c r="D63" s="8">
        <v>17733790.859999999</v>
      </c>
      <c r="E63" s="8">
        <v>15182558.859999999</v>
      </c>
      <c r="F63" s="8"/>
      <c r="G63" s="8"/>
      <c r="H63" s="8"/>
      <c r="I63" s="8"/>
      <c r="J63" s="5"/>
      <c r="K63" s="5"/>
      <c r="L63" s="8"/>
      <c r="M63" s="21"/>
      <c r="N63" s="5">
        <f t="shared" si="1"/>
        <v>66995462.460000001</v>
      </c>
    </row>
    <row r="64" spans="1:14" x14ac:dyDescent="0.2">
      <c r="A64" t="s">
        <v>61</v>
      </c>
      <c r="B64" s="5">
        <v>2252994.1800000002</v>
      </c>
      <c r="C64" s="8">
        <v>2424836.02</v>
      </c>
      <c r="D64" s="8">
        <v>2441374.06</v>
      </c>
      <c r="E64" s="8">
        <v>2005948.22</v>
      </c>
      <c r="F64" s="8"/>
      <c r="G64" s="8"/>
      <c r="H64" s="8"/>
      <c r="I64" s="8"/>
      <c r="J64" s="5"/>
      <c r="K64" s="5"/>
      <c r="L64" s="8"/>
      <c r="M64" s="21"/>
      <c r="N64" s="5">
        <f t="shared" si="1"/>
        <v>9125152.4800000004</v>
      </c>
    </row>
    <row r="65" spans="1:14" x14ac:dyDescent="0.2">
      <c r="A65" t="s">
        <v>62</v>
      </c>
      <c r="B65" s="5">
        <v>9081359.3200000003</v>
      </c>
      <c r="C65" s="8">
        <v>9042622.6899999995</v>
      </c>
      <c r="D65" s="8">
        <v>8747746.7899999991</v>
      </c>
      <c r="E65" s="8">
        <v>8194256.0099999998</v>
      </c>
      <c r="F65" s="8"/>
      <c r="G65" s="8"/>
      <c r="H65" s="8"/>
      <c r="I65" s="8"/>
      <c r="J65" s="5"/>
      <c r="K65" s="5"/>
      <c r="L65" s="8"/>
      <c r="M65" s="21"/>
      <c r="N65" s="5">
        <f t="shared" si="1"/>
        <v>35065984.809999995</v>
      </c>
    </row>
    <row r="66" spans="1:14" x14ac:dyDescent="0.2">
      <c r="A66" t="s">
        <v>26</v>
      </c>
      <c r="B66" s="5">
        <v>3745626.52</v>
      </c>
      <c r="C66" s="8">
        <v>3571177.76</v>
      </c>
      <c r="D66" s="8">
        <v>3589653.28</v>
      </c>
      <c r="E66" s="8">
        <v>3329634.92</v>
      </c>
      <c r="F66" s="8"/>
      <c r="G66" s="8"/>
      <c r="H66" s="8"/>
      <c r="I66" s="8"/>
      <c r="J66" s="5"/>
      <c r="K66" s="5"/>
      <c r="L66" s="8"/>
      <c r="M66" s="21"/>
      <c r="N66" s="5">
        <f t="shared" si="1"/>
        <v>14236092.479999999</v>
      </c>
    </row>
    <row r="67" spans="1:14" x14ac:dyDescent="0.2">
      <c r="A67" t="s">
        <v>63</v>
      </c>
      <c r="B67" s="5">
        <v>4936097.08</v>
      </c>
      <c r="C67" s="8">
        <v>4950189.51</v>
      </c>
      <c r="D67" s="8">
        <v>4864164.3499999996</v>
      </c>
      <c r="E67" s="8">
        <v>4314498.79</v>
      </c>
      <c r="F67" s="8"/>
      <c r="G67" s="8"/>
      <c r="H67" s="8"/>
      <c r="I67" s="8"/>
      <c r="J67" s="5"/>
      <c r="K67" s="5"/>
      <c r="L67" s="8"/>
      <c r="M67" s="21"/>
      <c r="N67" s="5">
        <f t="shared" si="1"/>
        <v>19064949.73</v>
      </c>
    </row>
    <row r="68" spans="1:14" x14ac:dyDescent="0.2">
      <c r="A68" t="s">
        <v>64</v>
      </c>
      <c r="B68" s="5">
        <v>4007895.87</v>
      </c>
      <c r="C68" s="8">
        <v>3993378.12</v>
      </c>
      <c r="D68" s="8">
        <v>3890886.09</v>
      </c>
      <c r="E68" s="8">
        <v>3696489.78</v>
      </c>
      <c r="F68" s="8"/>
      <c r="G68" s="8"/>
      <c r="H68" s="8"/>
      <c r="I68" s="8"/>
      <c r="J68" s="5"/>
      <c r="K68" s="5"/>
      <c r="L68" s="8"/>
      <c r="M68" s="21"/>
      <c r="N68" s="5">
        <f t="shared" si="1"/>
        <v>15588649.859999999</v>
      </c>
    </row>
    <row r="69" spans="1:14" x14ac:dyDescent="0.2">
      <c r="A69" t="s">
        <v>65</v>
      </c>
      <c r="B69" s="5">
        <v>344485.07</v>
      </c>
      <c r="C69" s="8">
        <v>346850.64</v>
      </c>
      <c r="D69" s="8">
        <v>333216.44</v>
      </c>
      <c r="E69" s="8">
        <v>301300.11</v>
      </c>
      <c r="F69" s="8"/>
      <c r="G69" s="8"/>
      <c r="H69" s="8"/>
      <c r="I69" s="8"/>
      <c r="J69" s="5"/>
      <c r="K69" s="5"/>
      <c r="L69" s="8"/>
      <c r="M69" s="21"/>
      <c r="N69" s="5">
        <f t="shared" si="1"/>
        <v>1325852.2599999998</v>
      </c>
    </row>
    <row r="70" spans="1:14" x14ac:dyDescent="0.2">
      <c r="A70" t="s">
        <v>66</v>
      </c>
      <c r="B70" s="5">
        <v>2259768.1</v>
      </c>
      <c r="C70" s="8">
        <v>2270677.9300000002</v>
      </c>
      <c r="D70" s="8">
        <v>2349493.84</v>
      </c>
      <c r="E70" s="8">
        <v>1984851.83</v>
      </c>
      <c r="F70" s="8"/>
      <c r="G70" s="8"/>
      <c r="H70" s="8"/>
      <c r="I70" s="8"/>
      <c r="J70" s="5"/>
      <c r="K70" s="5"/>
      <c r="L70" s="8"/>
      <c r="M70" s="21"/>
      <c r="N70" s="5">
        <f t="shared" si="1"/>
        <v>8864791.6999999993</v>
      </c>
    </row>
    <row r="71" spans="1:14" x14ac:dyDescent="0.2">
      <c r="A71" t="s">
        <v>67</v>
      </c>
      <c r="B71" s="5">
        <v>1145341.98</v>
      </c>
      <c r="C71" s="8">
        <v>1138498.48</v>
      </c>
      <c r="D71" s="8">
        <v>1130181.32</v>
      </c>
      <c r="E71" s="8">
        <v>1031576.31</v>
      </c>
      <c r="F71" s="8"/>
      <c r="G71" s="8"/>
      <c r="H71" s="8"/>
      <c r="I71" s="8"/>
      <c r="J71" s="5"/>
      <c r="K71" s="5"/>
      <c r="L71" s="8"/>
      <c r="M71" s="21"/>
      <c r="N71" s="5">
        <f t="shared" si="1"/>
        <v>4445598.09</v>
      </c>
    </row>
    <row r="72" spans="1:14" x14ac:dyDescent="0.2">
      <c r="A72" t="s">
        <v>68</v>
      </c>
      <c r="B72" s="5">
        <v>1009257.11</v>
      </c>
      <c r="C72" s="8">
        <v>1127564.02</v>
      </c>
      <c r="D72" s="8">
        <v>978180.8</v>
      </c>
      <c r="E72" s="8">
        <v>923355.82</v>
      </c>
      <c r="F72" s="8"/>
      <c r="G72" s="8"/>
      <c r="H72" s="8"/>
      <c r="I72" s="8"/>
      <c r="J72" s="5"/>
      <c r="K72" s="5"/>
      <c r="L72" s="8"/>
      <c r="M72" s="21"/>
      <c r="N72" s="5">
        <f t="shared" si="1"/>
        <v>4038357.7499999995</v>
      </c>
    </row>
    <row r="73" spans="1:14" x14ac:dyDescent="0.2">
      <c r="A73" t="s">
        <v>69</v>
      </c>
      <c r="B73" s="5">
        <v>3542086.2</v>
      </c>
      <c r="C73" s="8">
        <v>3602096</v>
      </c>
      <c r="D73" s="8">
        <v>3412066.23</v>
      </c>
      <c r="E73" s="8">
        <v>2970094.37</v>
      </c>
      <c r="F73" s="8"/>
      <c r="G73" s="8"/>
      <c r="H73" s="8"/>
      <c r="I73" s="8"/>
      <c r="J73" s="5"/>
      <c r="K73" s="5"/>
      <c r="L73" s="8"/>
      <c r="M73" s="21"/>
      <c r="N73" s="5">
        <f t="shared" si="1"/>
        <v>13526342.800000001</v>
      </c>
    </row>
    <row r="74" spans="1:14" x14ac:dyDescent="0.2">
      <c r="A74" t="s">
        <v>70</v>
      </c>
      <c r="B74" s="5">
        <v>2457945.1</v>
      </c>
      <c r="C74" s="8">
        <v>2517896.41</v>
      </c>
      <c r="D74" s="8">
        <v>2465013.38</v>
      </c>
      <c r="E74" s="8">
        <v>2310326.41</v>
      </c>
      <c r="F74" s="8"/>
      <c r="G74" s="8"/>
      <c r="H74" s="8"/>
      <c r="I74" s="8"/>
      <c r="J74" s="5"/>
      <c r="K74" s="5"/>
      <c r="L74" s="8"/>
      <c r="M74" s="21"/>
      <c r="N74" s="5">
        <f t="shared" si="1"/>
        <v>9751181.3000000007</v>
      </c>
    </row>
    <row r="75" spans="1:14" x14ac:dyDescent="0.2">
      <c r="A75" t="s">
        <v>27</v>
      </c>
      <c r="B75" s="5">
        <v>755310.54</v>
      </c>
      <c r="C75" s="8">
        <v>761452.95</v>
      </c>
      <c r="D75" s="8">
        <v>716997.8</v>
      </c>
      <c r="E75" s="8">
        <v>703764.65</v>
      </c>
      <c r="F75" s="8"/>
      <c r="G75" s="8"/>
      <c r="H75" s="8"/>
      <c r="I75" s="8"/>
      <c r="J75" s="5"/>
      <c r="K75" s="5"/>
      <c r="L75" s="8"/>
      <c r="M75" s="21"/>
      <c r="N75" s="5">
        <f t="shared" si="1"/>
        <v>2937525.94</v>
      </c>
    </row>
    <row r="76" spans="1:14" x14ac:dyDescent="0.2">
      <c r="A76" t="s">
        <v>71</v>
      </c>
      <c r="B76" s="5">
        <v>195529.72</v>
      </c>
      <c r="C76" s="8">
        <v>208805.66</v>
      </c>
      <c r="D76" s="8">
        <v>197313.46</v>
      </c>
      <c r="E76" s="8">
        <v>182481.97</v>
      </c>
      <c r="F76" s="8"/>
      <c r="G76" s="8"/>
      <c r="H76" s="8"/>
      <c r="I76" s="8"/>
      <c r="J76" s="5"/>
      <c r="K76" s="5"/>
      <c r="L76" s="8"/>
      <c r="M76" s="21"/>
      <c r="N76" s="5">
        <f t="shared" si="1"/>
        <v>784130.80999999994</v>
      </c>
    </row>
    <row r="77" spans="1:14" x14ac:dyDescent="0.2">
      <c r="A77" t="s">
        <v>28</v>
      </c>
      <c r="B77" s="5">
        <v>122566.19</v>
      </c>
      <c r="C77" s="8">
        <v>98978.91</v>
      </c>
      <c r="D77" s="8">
        <v>138659.96</v>
      </c>
      <c r="E77" s="8">
        <v>93604.28</v>
      </c>
      <c r="F77" s="8"/>
      <c r="G77" s="8"/>
      <c r="H77" s="8"/>
      <c r="I77" s="8"/>
      <c r="J77" s="5"/>
      <c r="K77" s="5"/>
      <c r="L77" s="8"/>
      <c r="M77" s="21"/>
      <c r="N77" s="5">
        <f t="shared" si="1"/>
        <v>453809.33999999997</v>
      </c>
    </row>
    <row r="78" spans="1:14" x14ac:dyDescent="0.2">
      <c r="A78" t="s">
        <v>29</v>
      </c>
      <c r="B78" s="5">
        <v>30645.34</v>
      </c>
      <c r="C78" s="8">
        <v>26452.49</v>
      </c>
      <c r="D78" s="8">
        <v>25268.46</v>
      </c>
      <c r="E78" s="8">
        <v>24131.16</v>
      </c>
      <c r="F78" s="8"/>
      <c r="G78" s="8"/>
      <c r="H78" s="8"/>
      <c r="I78" s="8"/>
      <c r="J78" s="5"/>
      <c r="K78" s="5"/>
      <c r="L78" s="8"/>
      <c r="M78" s="21"/>
      <c r="N78" s="5">
        <f t="shared" si="1"/>
        <v>106497.45000000001</v>
      </c>
    </row>
    <row r="79" spans="1:14" x14ac:dyDescent="0.2">
      <c r="A79" t="s">
        <v>72</v>
      </c>
      <c r="B79" s="5">
        <v>2290715.2000000002</v>
      </c>
      <c r="C79" s="8">
        <v>2313865.9900000002</v>
      </c>
      <c r="D79" s="8">
        <v>2335142.98</v>
      </c>
      <c r="E79" s="8">
        <v>2036053.24</v>
      </c>
      <c r="F79" s="8"/>
      <c r="G79" s="8"/>
      <c r="H79" s="8"/>
      <c r="I79" s="8"/>
      <c r="J79" s="5"/>
      <c r="K79" s="5"/>
      <c r="L79" s="8"/>
      <c r="M79" s="21"/>
      <c r="N79" s="5">
        <f t="shared" si="1"/>
        <v>8975777.4100000001</v>
      </c>
    </row>
    <row r="80" spans="1:14" x14ac:dyDescent="0.2">
      <c r="A80" t="s">
        <v>73</v>
      </c>
      <c r="B80" s="5">
        <v>139108.85</v>
      </c>
      <c r="C80" s="8">
        <v>137677.51999999999</v>
      </c>
      <c r="D80" s="8">
        <v>126308.14</v>
      </c>
      <c r="E80" s="8">
        <v>114757.98</v>
      </c>
      <c r="F80" s="8"/>
      <c r="G80" s="8"/>
      <c r="H80" s="8"/>
      <c r="I80" s="8"/>
      <c r="J80" s="5"/>
      <c r="K80" s="5"/>
      <c r="L80" s="8"/>
      <c r="M80" s="21"/>
      <c r="N80" s="5">
        <f t="shared" si="1"/>
        <v>517852.49</v>
      </c>
    </row>
    <row r="81" spans="1:14" x14ac:dyDescent="0.2">
      <c r="A81" t="s">
        <v>74</v>
      </c>
      <c r="B81" s="5">
        <v>1843768.4</v>
      </c>
      <c r="C81" s="8">
        <v>2218354.7999999998</v>
      </c>
      <c r="D81" s="8">
        <v>2376818.5699999998</v>
      </c>
      <c r="E81" s="8">
        <v>1555505.77</v>
      </c>
      <c r="F81" s="8"/>
      <c r="G81" s="8"/>
      <c r="H81" s="8"/>
      <c r="I81" s="8"/>
      <c r="J81" s="5"/>
      <c r="K81" s="5"/>
      <c r="L81" s="8"/>
      <c r="M81" s="21"/>
      <c r="N81" s="5">
        <f>SUM(B81:M81)</f>
        <v>7994447.5399999991</v>
      </c>
    </row>
    <row r="82" spans="1:14" x14ac:dyDescent="0.2">
      <c r="A82" t="s">
        <v>30</v>
      </c>
      <c r="B82" s="5">
        <v>82617.210000000006</v>
      </c>
      <c r="C82" s="8">
        <v>84082.76</v>
      </c>
      <c r="D82" s="8">
        <v>81585.960000000006</v>
      </c>
      <c r="E82" s="8">
        <v>78669.990000000005</v>
      </c>
      <c r="F82" s="8"/>
      <c r="G82" s="8"/>
      <c r="H82" s="8"/>
      <c r="I82" s="8"/>
      <c r="J82" s="5"/>
      <c r="K82" s="5"/>
      <c r="L82" s="8"/>
      <c r="M82" s="21"/>
      <c r="N82" s="5">
        <f>SUM(B82:M82)</f>
        <v>326955.92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146457839.03999996</v>
      </c>
      <c r="C84" s="5">
        <f t="shared" ref="C84:M84" si="2">SUM(C16:C82)</f>
        <v>149124447.06000003</v>
      </c>
      <c r="D84" s="5">
        <f t="shared" si="2"/>
        <v>146666928.71000001</v>
      </c>
      <c r="E84" s="5">
        <f t="shared" si="2"/>
        <v>132747547.16000001</v>
      </c>
      <c r="F84" s="5">
        <f t="shared" si="2"/>
        <v>0</v>
      </c>
      <c r="G84" s="5">
        <f t="shared" si="2"/>
        <v>0</v>
      </c>
      <c r="H84" s="5">
        <f t="shared" si="2"/>
        <v>0</v>
      </c>
      <c r="I84" s="5">
        <f t="shared" si="2"/>
        <v>0</v>
      </c>
      <c r="J84" s="5">
        <f t="shared" si="2"/>
        <v>0</v>
      </c>
      <c r="K84" s="5">
        <f>SUM(K16:K82)</f>
        <v>0</v>
      </c>
      <c r="L84" s="5">
        <f t="shared" si="2"/>
        <v>0</v>
      </c>
      <c r="M84" s="5">
        <f t="shared" si="2"/>
        <v>0</v>
      </c>
      <c r="N84" s="5">
        <f>SUM(B84:M84)</f>
        <v>574996761.97000003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8:N8"/>
    <mergeCell ref="A4:N4"/>
    <mergeCell ref="A5:N5"/>
    <mergeCell ref="A6:N6"/>
    <mergeCell ref="A7:N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0"/>
  <sheetViews>
    <sheetView workbookViewId="0">
      <pane ySplit="13" topLeftCell="A14" activePane="bottomLeft" state="frozen"/>
      <selection pane="bottomLeft" activeCell="B16" sqref="B16:E82"/>
    </sheetView>
  </sheetViews>
  <sheetFormatPr defaultRowHeight="12.75" x14ac:dyDescent="0.2"/>
  <cols>
    <col min="1" max="1" width="16.1640625" bestFit="1" customWidth="1"/>
    <col min="2" max="3" width="11.1640625" bestFit="1" customWidth="1"/>
    <col min="4" max="8" width="10.1640625" bestFit="1" customWidth="1"/>
    <col min="9" max="9" width="11.1640625" bestFit="1" customWidth="1"/>
    <col min="10" max="11" width="10.1640625" bestFit="1" customWidth="1"/>
    <col min="12" max="12" width="11.1640625" bestFit="1" customWidth="1"/>
    <col min="13" max="13" width="10.1640625" bestFit="1" customWidth="1"/>
    <col min="14" max="14" width="12.6640625" bestFit="1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B13" s="1">
        <f>'Half-Cent to County before'!B13</f>
        <v>44378</v>
      </c>
      <c r="C13" s="1">
        <f>'Half-Cent to County before'!C13</f>
        <v>44409</v>
      </c>
      <c r="D13" s="1">
        <f>'Half-Cent to County before'!D13</f>
        <v>44440</v>
      </c>
      <c r="E13" s="1">
        <f>'Half-Cent to County before'!E13</f>
        <v>44470</v>
      </c>
      <c r="F13" s="1">
        <f>'Half-Cent to County before'!F13</f>
        <v>44501</v>
      </c>
      <c r="G13" s="1">
        <f>'Half-Cent to County before'!G13</f>
        <v>44531</v>
      </c>
      <c r="H13" s="1">
        <f>'Half-Cent to County before'!H13</f>
        <v>44562</v>
      </c>
      <c r="I13" s="1">
        <f>'Half-Cent to County before'!I13</f>
        <v>44593</v>
      </c>
      <c r="J13" s="1">
        <f>'Half-Cent to County before'!J13</f>
        <v>44621</v>
      </c>
      <c r="K13" s="1">
        <f>'Half-Cent to County before'!K13</f>
        <v>44652</v>
      </c>
      <c r="L13" s="1">
        <f>'Half-Cent to County before'!L13</f>
        <v>44682</v>
      </c>
      <c r="M13" s="1">
        <f>'Half-Cent to County before'!M13</f>
        <v>44713</v>
      </c>
      <c r="N13" s="1" t="str">
        <f>'Half-Cent to County before'!N13</f>
        <v>SFY21-22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-255898.42</v>
      </c>
      <c r="C16" s="8">
        <v>-255898.42</v>
      </c>
      <c r="D16" s="8">
        <v>-255898.42</v>
      </c>
      <c r="E16" s="8">
        <v>-255898.42</v>
      </c>
      <c r="F16" s="8"/>
      <c r="G16" s="8"/>
      <c r="H16" s="8"/>
      <c r="I16" s="8"/>
      <c r="J16" s="5"/>
      <c r="L16" s="8"/>
      <c r="M16" s="21"/>
      <c r="N16" s="5">
        <f t="shared" ref="N16:N47" si="0">SUM(B16:M16)</f>
        <v>-1023593.68</v>
      </c>
    </row>
    <row r="17" spans="1:14" x14ac:dyDescent="0.2">
      <c r="A17" t="s">
        <v>39</v>
      </c>
      <c r="B17" s="8">
        <v>-37422.42</v>
      </c>
      <c r="C17" s="8">
        <v>-37422.42</v>
      </c>
      <c r="D17" s="8">
        <v>-37422.42</v>
      </c>
      <c r="E17" s="8">
        <v>-37422.42</v>
      </c>
      <c r="F17" s="8"/>
      <c r="G17" s="8"/>
      <c r="H17" s="8"/>
      <c r="I17" s="8"/>
      <c r="J17" s="5"/>
      <c r="L17" s="8"/>
      <c r="M17" s="21"/>
      <c r="N17" s="5">
        <f t="shared" si="0"/>
        <v>-149689.68</v>
      </c>
    </row>
    <row r="18" spans="1:14" x14ac:dyDescent="0.2">
      <c r="A18" t="s">
        <v>40</v>
      </c>
      <c r="B18" s="8">
        <v>0</v>
      </c>
      <c r="C18" s="8">
        <v>0</v>
      </c>
      <c r="D18" s="8">
        <v>0</v>
      </c>
      <c r="E18" s="8">
        <v>0</v>
      </c>
      <c r="F18" s="8"/>
      <c r="G18" s="8"/>
      <c r="H18" s="8"/>
      <c r="I18" s="8"/>
      <c r="J18" s="5"/>
      <c r="L18" s="8"/>
      <c r="M18" s="21"/>
      <c r="N18" s="5">
        <f t="shared" si="0"/>
        <v>0</v>
      </c>
    </row>
    <row r="19" spans="1:14" x14ac:dyDescent="0.2">
      <c r="A19" t="s">
        <v>2</v>
      </c>
      <c r="B19" s="8">
        <v>0</v>
      </c>
      <c r="C19" s="8">
        <v>0</v>
      </c>
      <c r="D19" s="8">
        <v>0</v>
      </c>
      <c r="E19" s="8">
        <v>0</v>
      </c>
      <c r="F19" s="8"/>
      <c r="G19" s="8"/>
      <c r="H19" s="8"/>
      <c r="I19" s="8"/>
      <c r="J19" s="5"/>
      <c r="L19" s="8"/>
      <c r="M19" s="21"/>
      <c r="N19" s="5">
        <f t="shared" si="0"/>
        <v>0</v>
      </c>
    </row>
    <row r="20" spans="1:14" x14ac:dyDescent="0.2">
      <c r="A20" t="s">
        <v>41</v>
      </c>
      <c r="B20" s="8">
        <v>-563966.57999999996</v>
      </c>
      <c r="C20" s="8">
        <v>-563966.57999999996</v>
      </c>
      <c r="D20" s="8">
        <v>-563966.57999999996</v>
      </c>
      <c r="E20" s="8">
        <v>-563966.57999999996</v>
      </c>
      <c r="F20" s="8"/>
      <c r="G20" s="8"/>
      <c r="H20" s="8"/>
      <c r="I20" s="8"/>
      <c r="J20" s="5"/>
      <c r="L20" s="8"/>
      <c r="M20" s="21"/>
      <c r="N20" s="5">
        <f t="shared" si="0"/>
        <v>-2255866.3199999998</v>
      </c>
    </row>
    <row r="21" spans="1:14" x14ac:dyDescent="0.2">
      <c r="A21" t="s">
        <v>42</v>
      </c>
      <c r="B21" s="8">
        <v>0</v>
      </c>
      <c r="C21" s="8">
        <v>0</v>
      </c>
      <c r="D21" s="8">
        <v>0</v>
      </c>
      <c r="E21" s="8">
        <v>0</v>
      </c>
      <c r="F21" s="8"/>
      <c r="G21" s="8"/>
      <c r="H21" s="8"/>
      <c r="I21" s="8"/>
      <c r="J21" s="5"/>
      <c r="L21" s="8"/>
      <c r="M21" s="21"/>
      <c r="N21" s="5">
        <f t="shared" si="0"/>
        <v>0</v>
      </c>
    </row>
    <row r="22" spans="1:14" x14ac:dyDescent="0.2">
      <c r="A22" t="s">
        <v>3</v>
      </c>
      <c r="B22" s="8">
        <v>0</v>
      </c>
      <c r="C22" s="8">
        <v>0</v>
      </c>
      <c r="D22" s="8">
        <v>0</v>
      </c>
      <c r="E22" s="8">
        <v>0</v>
      </c>
      <c r="F22" s="8"/>
      <c r="G22" s="8"/>
      <c r="H22" s="8"/>
      <c r="I22" s="8"/>
      <c r="J22" s="5"/>
      <c r="L22" s="8"/>
      <c r="M22" s="21"/>
      <c r="N22" s="5">
        <f t="shared" si="0"/>
        <v>0</v>
      </c>
    </row>
    <row r="23" spans="1:14" x14ac:dyDescent="0.2">
      <c r="A23" t="s">
        <v>43</v>
      </c>
      <c r="B23" s="8">
        <v>0</v>
      </c>
      <c r="C23" s="8">
        <v>0</v>
      </c>
      <c r="D23" s="8">
        <v>0</v>
      </c>
      <c r="E23" s="8">
        <v>0</v>
      </c>
      <c r="F23" s="8"/>
      <c r="G23" s="8"/>
      <c r="H23" s="8"/>
      <c r="I23" s="8"/>
      <c r="J23" s="5"/>
      <c r="L23" s="8"/>
      <c r="M23" s="21"/>
      <c r="N23" s="5">
        <f t="shared" si="0"/>
        <v>0</v>
      </c>
    </row>
    <row r="24" spans="1:14" x14ac:dyDescent="0.2">
      <c r="A24" t="s">
        <v>44</v>
      </c>
      <c r="B24" s="8">
        <v>-175420.25</v>
      </c>
      <c r="C24" s="8">
        <v>-175420.25</v>
      </c>
      <c r="D24" s="8">
        <v>-175420.25</v>
      </c>
      <c r="E24" s="8">
        <v>-175420.25</v>
      </c>
      <c r="F24" s="8"/>
      <c r="G24" s="8"/>
      <c r="H24" s="8"/>
      <c r="I24" s="8"/>
      <c r="J24" s="5"/>
      <c r="L24" s="8"/>
      <c r="M24" s="21"/>
      <c r="N24" s="5">
        <f t="shared" si="0"/>
        <v>-701681</v>
      </c>
    </row>
    <row r="25" spans="1:14" x14ac:dyDescent="0.2">
      <c r="A25" t="s">
        <v>45</v>
      </c>
      <c r="B25" s="8">
        <v>-208206.83</v>
      </c>
      <c r="C25" s="8">
        <v>-208206.83</v>
      </c>
      <c r="D25" s="8">
        <v>-208206.83</v>
      </c>
      <c r="E25" s="8">
        <v>-208206.83</v>
      </c>
      <c r="F25" s="8"/>
      <c r="G25" s="8"/>
      <c r="H25" s="8"/>
      <c r="I25" s="8"/>
      <c r="J25" s="5"/>
      <c r="L25" s="8"/>
      <c r="M25" s="21"/>
      <c r="N25" s="5">
        <f t="shared" si="0"/>
        <v>-832827.32</v>
      </c>
    </row>
    <row r="26" spans="1:14" x14ac:dyDescent="0.2">
      <c r="A26" t="s">
        <v>46</v>
      </c>
      <c r="B26" s="8">
        <v>0</v>
      </c>
      <c r="C26" s="8">
        <v>0</v>
      </c>
      <c r="D26" s="8">
        <v>0</v>
      </c>
      <c r="E26" s="8">
        <v>0</v>
      </c>
      <c r="F26" s="8"/>
      <c r="G26" s="8"/>
      <c r="H26" s="8"/>
      <c r="I26" s="8"/>
      <c r="J26" s="5"/>
      <c r="L26" s="8"/>
      <c r="M26" s="21"/>
      <c r="N26" s="5">
        <f t="shared" si="0"/>
        <v>0</v>
      </c>
    </row>
    <row r="27" spans="1:14" x14ac:dyDescent="0.2">
      <c r="A27" t="s">
        <v>4</v>
      </c>
      <c r="B27" s="8">
        <v>-110891.75</v>
      </c>
      <c r="C27" s="8">
        <v>-110891.75</v>
      </c>
      <c r="D27" s="8">
        <v>-110891.75</v>
      </c>
      <c r="E27" s="8">
        <v>-110891.75</v>
      </c>
      <c r="F27" s="8"/>
      <c r="G27" s="8"/>
      <c r="H27" s="8"/>
      <c r="I27" s="8"/>
      <c r="J27" s="5"/>
      <c r="L27" s="8"/>
      <c r="M27" s="21"/>
      <c r="N27" s="5">
        <f t="shared" si="0"/>
        <v>-443567</v>
      </c>
    </row>
    <row r="28" spans="1:14" x14ac:dyDescent="0.2">
      <c r="A28" t="s">
        <v>94</v>
      </c>
      <c r="B28" s="8">
        <v>0</v>
      </c>
      <c r="C28" s="8">
        <v>0</v>
      </c>
      <c r="D28" s="8">
        <v>0</v>
      </c>
      <c r="E28" s="8">
        <v>0</v>
      </c>
      <c r="F28" s="8"/>
      <c r="G28" s="8"/>
      <c r="H28" s="8"/>
      <c r="I28" s="8"/>
      <c r="J28" s="5"/>
      <c r="L28" s="8"/>
      <c r="M28" s="21"/>
      <c r="N28" s="5">
        <f t="shared" si="0"/>
        <v>0</v>
      </c>
    </row>
    <row r="29" spans="1:14" x14ac:dyDescent="0.2">
      <c r="A29" t="s">
        <v>5</v>
      </c>
      <c r="B29" s="8">
        <v>-47943.58</v>
      </c>
      <c r="C29" s="8">
        <v>-47943.58</v>
      </c>
      <c r="D29" s="8">
        <v>-47943.58</v>
      </c>
      <c r="E29" s="8">
        <v>-47943.58</v>
      </c>
      <c r="F29" s="8"/>
      <c r="G29" s="8"/>
      <c r="H29" s="8"/>
      <c r="I29" s="8"/>
      <c r="J29" s="5"/>
      <c r="L29" s="8"/>
      <c r="M29" s="21"/>
      <c r="N29" s="5">
        <f t="shared" si="0"/>
        <v>-191774.32</v>
      </c>
    </row>
    <row r="30" spans="1:14" x14ac:dyDescent="0.2">
      <c r="A30" t="s">
        <v>6</v>
      </c>
      <c r="B30" s="8">
        <v>0</v>
      </c>
      <c r="C30" s="8">
        <v>0</v>
      </c>
      <c r="D30" s="8">
        <v>0</v>
      </c>
      <c r="E30" s="8">
        <v>0</v>
      </c>
      <c r="F30" s="8"/>
      <c r="G30" s="8"/>
      <c r="H30" s="8"/>
      <c r="I30" s="8"/>
      <c r="J30" s="5"/>
      <c r="L30" s="8"/>
      <c r="M30" s="21"/>
      <c r="N30" s="5">
        <f t="shared" si="0"/>
        <v>0</v>
      </c>
    </row>
    <row r="31" spans="1:14" x14ac:dyDescent="0.2">
      <c r="A31" t="s">
        <v>47</v>
      </c>
      <c r="B31" s="8">
        <v>0</v>
      </c>
      <c r="C31" s="8">
        <v>0</v>
      </c>
      <c r="D31" s="8">
        <v>0</v>
      </c>
      <c r="E31" s="8">
        <v>0</v>
      </c>
      <c r="F31" s="8"/>
      <c r="G31" s="8"/>
      <c r="H31" s="8"/>
      <c r="I31" s="8"/>
      <c r="J31" s="5"/>
      <c r="L31" s="8"/>
      <c r="M31" s="21"/>
      <c r="N31" s="5">
        <f t="shared" si="0"/>
        <v>0</v>
      </c>
    </row>
    <row r="32" spans="1:14" x14ac:dyDescent="0.2">
      <c r="A32" t="s">
        <v>48</v>
      </c>
      <c r="B32" s="8">
        <v>0</v>
      </c>
      <c r="C32" s="8">
        <v>0</v>
      </c>
      <c r="D32" s="8">
        <v>0</v>
      </c>
      <c r="E32" s="8">
        <v>0</v>
      </c>
      <c r="F32" s="8"/>
      <c r="G32" s="8"/>
      <c r="H32" s="8"/>
      <c r="I32" s="8"/>
      <c r="J32" s="5"/>
      <c r="L32" s="8"/>
      <c r="M32" s="21"/>
      <c r="N32" s="5">
        <f t="shared" si="0"/>
        <v>0</v>
      </c>
    </row>
    <row r="33" spans="1:14" x14ac:dyDescent="0.2">
      <c r="A33" t="s">
        <v>7</v>
      </c>
      <c r="B33" s="8">
        <v>0</v>
      </c>
      <c r="C33" s="8">
        <v>0</v>
      </c>
      <c r="D33" s="8">
        <v>0</v>
      </c>
      <c r="E33" s="8">
        <v>0</v>
      </c>
      <c r="F33" s="8"/>
      <c r="G33" s="8"/>
      <c r="H33" s="8"/>
      <c r="I33" s="8"/>
      <c r="J33" s="5"/>
      <c r="L33" s="8"/>
      <c r="M33" s="21"/>
      <c r="N33" s="5">
        <f t="shared" si="0"/>
        <v>0</v>
      </c>
    </row>
    <row r="34" spans="1:14" x14ac:dyDescent="0.2">
      <c r="A34" t="s">
        <v>8</v>
      </c>
      <c r="B34" s="8">
        <v>-13896.92</v>
      </c>
      <c r="C34" s="8">
        <v>-13896.92</v>
      </c>
      <c r="D34" s="8">
        <v>-13896.92</v>
      </c>
      <c r="E34" s="8">
        <v>-13896.92</v>
      </c>
      <c r="F34" s="8"/>
      <c r="G34" s="8"/>
      <c r="H34" s="8"/>
      <c r="I34" s="8"/>
      <c r="J34" s="5"/>
      <c r="L34" s="8"/>
      <c r="M34" s="21"/>
      <c r="N34" s="5">
        <f t="shared" si="0"/>
        <v>-55587.68</v>
      </c>
    </row>
    <row r="35" spans="1:14" x14ac:dyDescent="0.2">
      <c r="A35" t="s">
        <v>9</v>
      </c>
      <c r="B35" s="8">
        <v>0</v>
      </c>
      <c r="C35" s="8">
        <v>0</v>
      </c>
      <c r="D35" s="8">
        <v>0</v>
      </c>
      <c r="E35" s="8">
        <v>0</v>
      </c>
      <c r="F35" s="8"/>
      <c r="G35" s="8"/>
      <c r="H35" s="8"/>
      <c r="I35" s="8"/>
      <c r="J35" s="5"/>
      <c r="L35" s="8"/>
      <c r="M35" s="21"/>
      <c r="N35" s="5">
        <f t="shared" si="0"/>
        <v>0</v>
      </c>
    </row>
    <row r="36" spans="1:14" x14ac:dyDescent="0.2">
      <c r="A36" t="s">
        <v>10</v>
      </c>
      <c r="B36" s="8">
        <v>0</v>
      </c>
      <c r="C36" s="8">
        <v>0</v>
      </c>
      <c r="D36" s="8">
        <v>0</v>
      </c>
      <c r="E36" s="8">
        <v>0</v>
      </c>
      <c r="F36" s="8"/>
      <c r="G36" s="8"/>
      <c r="H36" s="8"/>
      <c r="I36" s="8"/>
      <c r="J36" s="5"/>
      <c r="L36" s="8"/>
      <c r="M36" s="21"/>
      <c r="N36" s="5">
        <f t="shared" si="0"/>
        <v>0</v>
      </c>
    </row>
    <row r="37" spans="1:14" x14ac:dyDescent="0.2">
      <c r="A37" t="s">
        <v>11</v>
      </c>
      <c r="B37" s="8">
        <v>0</v>
      </c>
      <c r="C37" s="8">
        <v>0</v>
      </c>
      <c r="D37" s="8">
        <v>0</v>
      </c>
      <c r="E37" s="8">
        <v>0</v>
      </c>
      <c r="F37" s="8"/>
      <c r="G37" s="8"/>
      <c r="H37" s="8"/>
      <c r="I37" s="8"/>
      <c r="J37" s="5"/>
      <c r="L37" s="8"/>
      <c r="M37" s="21"/>
      <c r="N37" s="5">
        <f t="shared" si="0"/>
        <v>0</v>
      </c>
    </row>
    <row r="38" spans="1:14" x14ac:dyDescent="0.2">
      <c r="A38" t="s">
        <v>49</v>
      </c>
      <c r="B38" s="8">
        <v>-15571.67</v>
      </c>
      <c r="C38" s="8">
        <v>-15571.67</v>
      </c>
      <c r="D38" s="8">
        <v>-15571.67</v>
      </c>
      <c r="E38" s="8">
        <v>-15571.67</v>
      </c>
      <c r="F38" s="8"/>
      <c r="G38" s="8"/>
      <c r="H38" s="8"/>
      <c r="I38" s="8"/>
      <c r="J38" s="5"/>
      <c r="L38" s="8"/>
      <c r="M38" s="21"/>
      <c r="N38" s="5">
        <f t="shared" si="0"/>
        <v>-62286.68</v>
      </c>
    </row>
    <row r="39" spans="1:14" x14ac:dyDescent="0.2">
      <c r="A39" t="s">
        <v>12</v>
      </c>
      <c r="B39" s="8">
        <v>0</v>
      </c>
      <c r="C39" s="8">
        <v>0</v>
      </c>
      <c r="D39" s="8">
        <v>0</v>
      </c>
      <c r="E39" s="8">
        <v>0</v>
      </c>
      <c r="F39" s="8"/>
      <c r="G39" s="8"/>
      <c r="H39" s="8"/>
      <c r="I39" s="8"/>
      <c r="J39" s="5"/>
      <c r="L39" s="8"/>
      <c r="M39" s="21"/>
      <c r="N39" s="5">
        <f t="shared" si="0"/>
        <v>0</v>
      </c>
    </row>
    <row r="40" spans="1:14" x14ac:dyDescent="0.2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/>
      <c r="G40" s="8"/>
      <c r="H40" s="8"/>
      <c r="I40" s="8"/>
      <c r="J40" s="5"/>
      <c r="L40" s="8"/>
      <c r="M40" s="21"/>
      <c r="N40" s="5">
        <f t="shared" si="0"/>
        <v>0</v>
      </c>
    </row>
    <row r="41" spans="1:14" x14ac:dyDescent="0.2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/>
      <c r="G41" s="8"/>
      <c r="H41" s="8"/>
      <c r="I41" s="8"/>
      <c r="J41" s="5"/>
      <c r="L41" s="8"/>
      <c r="M41" s="21"/>
      <c r="N41" s="5">
        <f t="shared" si="0"/>
        <v>0</v>
      </c>
    </row>
    <row r="42" spans="1:14" x14ac:dyDescent="0.2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/>
      <c r="G42" s="8"/>
      <c r="H42" s="8"/>
      <c r="I42" s="8"/>
      <c r="J42" s="5"/>
      <c r="L42" s="8"/>
      <c r="M42" s="21"/>
      <c r="N42" s="5">
        <f t="shared" si="0"/>
        <v>0</v>
      </c>
    </row>
    <row r="43" spans="1:14" x14ac:dyDescent="0.2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/>
      <c r="G43" s="8"/>
      <c r="H43" s="8"/>
      <c r="I43" s="8"/>
      <c r="J43" s="5"/>
      <c r="L43" s="8"/>
      <c r="M43" s="21"/>
      <c r="N43" s="5">
        <f t="shared" si="0"/>
        <v>0</v>
      </c>
    </row>
    <row r="44" spans="1:14" x14ac:dyDescent="0.2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/>
      <c r="G44" s="8"/>
      <c r="H44" s="8"/>
      <c r="I44" s="8"/>
      <c r="J44" s="5"/>
      <c r="L44" s="8"/>
      <c r="M44" s="21"/>
      <c r="N44" s="5">
        <f t="shared" si="0"/>
        <v>0</v>
      </c>
    </row>
    <row r="45" spans="1:14" x14ac:dyDescent="0.2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/>
      <c r="G45" s="8"/>
      <c r="H45" s="8"/>
      <c r="I45" s="8"/>
      <c r="J45" s="5"/>
      <c r="L45" s="8"/>
      <c r="M45" s="21"/>
      <c r="N45" s="5">
        <f t="shared" si="0"/>
        <v>0</v>
      </c>
    </row>
    <row r="46" spans="1:14" x14ac:dyDescent="0.2">
      <c r="A46" t="s">
        <v>52</v>
      </c>
      <c r="B46" s="5">
        <v>-143972.42000000001</v>
      </c>
      <c r="C46" s="8">
        <v>-143972.42000000001</v>
      </c>
      <c r="D46" s="8">
        <v>-143972.42000000001</v>
      </c>
      <c r="E46" s="8">
        <v>-143972.42000000001</v>
      </c>
      <c r="F46" s="8"/>
      <c r="G46" s="8"/>
      <c r="H46" s="8"/>
      <c r="I46" s="8"/>
      <c r="J46" s="5"/>
      <c r="L46" s="8"/>
      <c r="M46" s="21"/>
      <c r="N46" s="5">
        <f t="shared" si="0"/>
        <v>-575889.68000000005</v>
      </c>
    </row>
    <row r="47" spans="1:14" x14ac:dyDescent="0.2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/>
      <c r="G47" s="8"/>
      <c r="H47" s="8"/>
      <c r="I47" s="8"/>
      <c r="J47" s="5"/>
      <c r="L47" s="8"/>
      <c r="M47" s="21"/>
      <c r="N47" s="5">
        <f t="shared" si="0"/>
        <v>0</v>
      </c>
    </row>
    <row r="48" spans="1:14" x14ac:dyDescent="0.2">
      <c r="A48" t="s">
        <v>18</v>
      </c>
      <c r="B48" s="5">
        <v>-16254.17</v>
      </c>
      <c r="C48" s="8">
        <v>-16254.17</v>
      </c>
      <c r="D48" s="8">
        <v>-16254.17</v>
      </c>
      <c r="E48" s="8">
        <v>-16254.17</v>
      </c>
      <c r="F48" s="8"/>
      <c r="G48" s="8"/>
      <c r="H48" s="8"/>
      <c r="I48" s="8"/>
      <c r="J48" s="5"/>
      <c r="L48" s="8"/>
      <c r="M48" s="21"/>
      <c r="N48" s="5">
        <f t="shared" ref="N48:N79" si="1">SUM(B48:M48)</f>
        <v>-65016.68</v>
      </c>
    </row>
    <row r="49" spans="1:14" x14ac:dyDescent="0.2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/>
      <c r="G49" s="8"/>
      <c r="H49" s="8"/>
      <c r="I49" s="8"/>
      <c r="J49" s="5"/>
      <c r="L49" s="8"/>
      <c r="M49" s="21"/>
      <c r="N49" s="5">
        <f t="shared" si="1"/>
        <v>0</v>
      </c>
    </row>
    <row r="50" spans="1:14" x14ac:dyDescent="0.2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/>
      <c r="G50" s="8"/>
      <c r="H50" s="8"/>
      <c r="I50" s="8"/>
      <c r="J50" s="5"/>
      <c r="L50" s="8"/>
      <c r="M50" s="21"/>
      <c r="N50" s="5">
        <f t="shared" si="1"/>
        <v>0</v>
      </c>
    </row>
    <row r="51" spans="1:14" x14ac:dyDescent="0.2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/>
      <c r="G51" s="8"/>
      <c r="H51" s="8"/>
      <c r="I51" s="8"/>
      <c r="J51" s="5"/>
      <c r="L51" s="8"/>
      <c r="M51" s="21"/>
      <c r="N51" s="5">
        <f t="shared" si="1"/>
        <v>0</v>
      </c>
    </row>
    <row r="52" spans="1:14" x14ac:dyDescent="0.2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/>
      <c r="G52" s="8"/>
      <c r="H52" s="8"/>
      <c r="I52" s="8"/>
      <c r="J52" s="5"/>
      <c r="L52" s="8"/>
      <c r="M52" s="21"/>
      <c r="N52" s="5">
        <f t="shared" si="1"/>
        <v>0</v>
      </c>
    </row>
    <row r="53" spans="1:14" x14ac:dyDescent="0.2">
      <c r="A53" t="s">
        <v>20</v>
      </c>
      <c r="B53" s="5">
        <v>-60638.17</v>
      </c>
      <c r="C53" s="8">
        <v>-60638.17</v>
      </c>
      <c r="D53" s="8">
        <v>-60638.17</v>
      </c>
      <c r="E53" s="8">
        <v>-60638.17</v>
      </c>
      <c r="F53" s="8"/>
      <c r="G53" s="8"/>
      <c r="H53" s="8"/>
      <c r="I53" s="8"/>
      <c r="J53" s="5"/>
      <c r="L53" s="8"/>
      <c r="M53" s="21"/>
      <c r="N53" s="5">
        <f t="shared" si="1"/>
        <v>-242552.68</v>
      </c>
    </row>
    <row r="54" spans="1:14" x14ac:dyDescent="0.2">
      <c r="A54" t="s">
        <v>21</v>
      </c>
      <c r="B54" s="5">
        <v>-10164.08</v>
      </c>
      <c r="C54" s="8">
        <v>-10164.08</v>
      </c>
      <c r="D54" s="8">
        <v>-10164.08</v>
      </c>
      <c r="E54" s="8">
        <v>-10164.08</v>
      </c>
      <c r="F54" s="8"/>
      <c r="G54" s="8"/>
      <c r="H54" s="8"/>
      <c r="I54" s="8"/>
      <c r="J54" s="5"/>
      <c r="L54" s="8"/>
      <c r="M54" s="21"/>
      <c r="N54" s="5">
        <f t="shared" si="1"/>
        <v>-40656.32</v>
      </c>
    </row>
    <row r="55" spans="1:14" x14ac:dyDescent="0.2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/>
      <c r="G55" s="8"/>
      <c r="H55" s="8"/>
      <c r="I55" s="8"/>
      <c r="J55" s="5"/>
      <c r="L55" s="8"/>
      <c r="M55" s="21"/>
      <c r="N55" s="5">
        <f t="shared" si="1"/>
        <v>0</v>
      </c>
    </row>
    <row r="56" spans="1:14" x14ac:dyDescent="0.2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/>
      <c r="G56" s="8"/>
      <c r="H56" s="8"/>
      <c r="I56" s="8"/>
      <c r="J56" s="5"/>
      <c r="L56" s="8"/>
      <c r="M56" s="21"/>
      <c r="N56" s="5">
        <f t="shared" si="1"/>
        <v>0</v>
      </c>
    </row>
    <row r="57" spans="1:14" x14ac:dyDescent="0.2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/>
      <c r="G57" s="8"/>
      <c r="H57" s="8"/>
      <c r="I57" s="8"/>
      <c r="J57" s="5"/>
      <c r="L57" s="8"/>
      <c r="M57" s="21"/>
      <c r="N57" s="5">
        <f t="shared" si="1"/>
        <v>0</v>
      </c>
    </row>
    <row r="58" spans="1:14" x14ac:dyDescent="0.2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/>
      <c r="G58" s="8"/>
      <c r="H58" s="8"/>
      <c r="I58" s="8"/>
      <c r="J58" s="5"/>
      <c r="L58" s="8"/>
      <c r="M58" s="21"/>
      <c r="N58" s="5">
        <f t="shared" si="1"/>
        <v>0</v>
      </c>
    </row>
    <row r="59" spans="1:14" x14ac:dyDescent="0.2">
      <c r="A59" t="s">
        <v>57</v>
      </c>
      <c r="B59" s="5">
        <v>-57855.670000000202</v>
      </c>
      <c r="C59" s="8">
        <v>-57855.670000000202</v>
      </c>
      <c r="D59" s="8">
        <v>-57855.669999999896</v>
      </c>
      <c r="E59" s="8">
        <v>-57855.669999999896</v>
      </c>
      <c r="F59" s="8"/>
      <c r="G59" s="8"/>
      <c r="H59" s="8"/>
      <c r="I59" s="8"/>
      <c r="J59" s="5"/>
      <c r="L59" s="8"/>
      <c r="M59" s="21"/>
      <c r="N59" s="5">
        <f t="shared" si="1"/>
        <v>-231422.6800000002</v>
      </c>
    </row>
    <row r="60" spans="1:14" x14ac:dyDescent="0.2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/>
      <c r="G60" s="8"/>
      <c r="H60" s="8"/>
      <c r="I60" s="8"/>
      <c r="J60" s="5"/>
      <c r="L60" s="8"/>
      <c r="M60" s="21"/>
      <c r="N60" s="5">
        <f t="shared" si="1"/>
        <v>0</v>
      </c>
    </row>
    <row r="61" spans="1:14" x14ac:dyDescent="0.2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/>
      <c r="G61" s="8"/>
      <c r="H61" s="8"/>
      <c r="I61" s="8"/>
      <c r="J61" s="5"/>
      <c r="L61" s="8"/>
      <c r="M61" s="21"/>
      <c r="N61" s="5">
        <f t="shared" si="1"/>
        <v>0</v>
      </c>
    </row>
    <row r="62" spans="1:14" x14ac:dyDescent="0.2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/>
      <c r="G62" s="8"/>
      <c r="H62" s="8"/>
      <c r="I62" s="8"/>
      <c r="J62" s="5"/>
      <c r="L62" s="8"/>
      <c r="M62" s="21"/>
      <c r="N62" s="5">
        <f t="shared" si="1"/>
        <v>0</v>
      </c>
    </row>
    <row r="63" spans="1:14" x14ac:dyDescent="0.2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/>
      <c r="G63" s="8"/>
      <c r="H63" s="8"/>
      <c r="I63" s="8"/>
      <c r="J63" s="5"/>
      <c r="L63" s="8"/>
      <c r="M63" s="21"/>
      <c r="N63" s="5">
        <f t="shared" si="1"/>
        <v>0</v>
      </c>
    </row>
    <row r="64" spans="1:14" x14ac:dyDescent="0.2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/>
      <c r="G64" s="8"/>
      <c r="H64" s="8"/>
      <c r="I64" s="8"/>
      <c r="J64" s="5"/>
      <c r="L64" s="8"/>
      <c r="M64" s="21"/>
      <c r="N64" s="5">
        <f t="shared" si="1"/>
        <v>0</v>
      </c>
    </row>
    <row r="65" spans="1:14" x14ac:dyDescent="0.2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/>
      <c r="G65" s="8"/>
      <c r="H65" s="8"/>
      <c r="I65" s="8"/>
      <c r="J65" s="5"/>
      <c r="L65" s="8"/>
      <c r="M65" s="21"/>
      <c r="N65" s="5">
        <f t="shared" si="1"/>
        <v>0</v>
      </c>
    </row>
    <row r="66" spans="1:14" x14ac:dyDescent="0.2">
      <c r="A66" t="s">
        <v>26</v>
      </c>
      <c r="B66" s="5">
        <v>-602213.32999999996</v>
      </c>
      <c r="C66" s="8">
        <v>-602213.32999999996</v>
      </c>
      <c r="D66" s="8">
        <v>-602213.32999999996</v>
      </c>
      <c r="E66" s="8">
        <v>-602213.32999999996</v>
      </c>
      <c r="F66" s="8"/>
      <c r="G66" s="8"/>
      <c r="H66" s="8"/>
      <c r="I66" s="8"/>
      <c r="J66" s="5"/>
      <c r="L66" s="8"/>
      <c r="M66" s="21"/>
      <c r="N66" s="5">
        <f t="shared" si="1"/>
        <v>-2408853.3199999998</v>
      </c>
    </row>
    <row r="67" spans="1:14" x14ac:dyDescent="0.2">
      <c r="A67" t="s">
        <v>63</v>
      </c>
      <c r="B67" s="5">
        <v>-879148.67</v>
      </c>
      <c r="C67" s="8">
        <v>-879148.67</v>
      </c>
      <c r="D67" s="8">
        <v>-879148.66999999899</v>
      </c>
      <c r="E67" s="8">
        <v>-879148.67</v>
      </c>
      <c r="F67" s="8"/>
      <c r="G67" s="8"/>
      <c r="H67" s="8"/>
      <c r="I67" s="8"/>
      <c r="J67" s="5"/>
      <c r="L67" s="8"/>
      <c r="M67" s="21"/>
      <c r="N67" s="5">
        <f t="shared" si="1"/>
        <v>-3516594.6799999988</v>
      </c>
    </row>
    <row r="68" spans="1:14" x14ac:dyDescent="0.2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/>
      <c r="G68" s="8"/>
      <c r="H68" s="8"/>
      <c r="I68" s="8"/>
      <c r="J68" s="5"/>
      <c r="L68" s="8"/>
      <c r="M68" s="21"/>
      <c r="N68" s="5">
        <f t="shared" si="1"/>
        <v>0</v>
      </c>
    </row>
    <row r="69" spans="1:14" x14ac:dyDescent="0.2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/>
      <c r="G69" s="8"/>
      <c r="H69" s="8"/>
      <c r="I69" s="8"/>
      <c r="J69" s="5"/>
      <c r="L69" s="8"/>
      <c r="M69" s="21"/>
      <c r="N69" s="5">
        <f t="shared" si="1"/>
        <v>0</v>
      </c>
    </row>
    <row r="70" spans="1:14" x14ac:dyDescent="0.2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/>
      <c r="G70" s="8"/>
      <c r="H70" s="8"/>
      <c r="I70" s="8"/>
      <c r="J70" s="5"/>
      <c r="L70" s="8"/>
      <c r="M70" s="21"/>
      <c r="N70" s="5">
        <f t="shared" si="1"/>
        <v>0</v>
      </c>
    </row>
    <row r="71" spans="1:14" x14ac:dyDescent="0.2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/>
      <c r="G71" s="8"/>
      <c r="H71" s="8"/>
      <c r="I71" s="8"/>
      <c r="J71" s="5"/>
      <c r="L71" s="8"/>
      <c r="M71" s="21"/>
      <c r="N71" s="5">
        <f t="shared" si="1"/>
        <v>0</v>
      </c>
    </row>
    <row r="72" spans="1:14" x14ac:dyDescent="0.2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/>
      <c r="G72" s="8"/>
      <c r="H72" s="8"/>
      <c r="I72" s="8"/>
      <c r="J72" s="5"/>
      <c r="L72" s="8"/>
      <c r="M72" s="21"/>
      <c r="N72" s="5">
        <f t="shared" si="1"/>
        <v>0</v>
      </c>
    </row>
    <row r="73" spans="1:14" x14ac:dyDescent="0.2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/>
      <c r="G73" s="8"/>
      <c r="H73" s="8"/>
      <c r="I73" s="8"/>
      <c r="J73" s="5"/>
      <c r="L73" s="8"/>
      <c r="M73" s="21"/>
      <c r="N73" s="5">
        <f t="shared" si="1"/>
        <v>0</v>
      </c>
    </row>
    <row r="74" spans="1:14" x14ac:dyDescent="0.2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/>
      <c r="G74" s="8"/>
      <c r="H74" s="8"/>
      <c r="I74" s="8"/>
      <c r="J74" s="5"/>
      <c r="L74" s="8"/>
      <c r="M74" s="21"/>
      <c r="N74" s="5">
        <f t="shared" si="1"/>
        <v>0</v>
      </c>
    </row>
    <row r="75" spans="1:14" x14ac:dyDescent="0.2">
      <c r="A75" t="s">
        <v>27</v>
      </c>
      <c r="B75" s="5">
        <v>-69484.5</v>
      </c>
      <c r="C75" s="8">
        <v>-69484.5</v>
      </c>
      <c r="D75" s="8">
        <v>-69484.5</v>
      </c>
      <c r="E75" s="8">
        <v>-69484.5</v>
      </c>
      <c r="F75" s="8"/>
      <c r="G75" s="8"/>
      <c r="H75" s="8"/>
      <c r="I75" s="8"/>
      <c r="J75" s="5"/>
      <c r="L75" s="8"/>
      <c r="M75" s="21"/>
      <c r="N75" s="5">
        <f t="shared" si="1"/>
        <v>-277938</v>
      </c>
    </row>
    <row r="76" spans="1:14" x14ac:dyDescent="0.2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/>
      <c r="G76" s="8"/>
      <c r="H76" s="8"/>
      <c r="I76" s="8"/>
      <c r="J76" s="5"/>
      <c r="L76" s="8"/>
      <c r="M76" s="21"/>
      <c r="N76" s="5">
        <f t="shared" si="1"/>
        <v>0</v>
      </c>
    </row>
    <row r="77" spans="1:14" x14ac:dyDescent="0.2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/>
      <c r="G77" s="8"/>
      <c r="H77" s="8"/>
      <c r="I77" s="8"/>
      <c r="J77" s="5"/>
      <c r="L77" s="8"/>
      <c r="M77" s="21"/>
      <c r="N77" s="5">
        <f t="shared" si="1"/>
        <v>0</v>
      </c>
    </row>
    <row r="78" spans="1:14" x14ac:dyDescent="0.2">
      <c r="A78" t="s">
        <v>29</v>
      </c>
      <c r="B78" s="5">
        <v>0</v>
      </c>
      <c r="C78" s="8">
        <v>0</v>
      </c>
      <c r="D78" s="8">
        <v>0</v>
      </c>
      <c r="E78" s="8">
        <v>0</v>
      </c>
      <c r="F78" s="8"/>
      <c r="G78" s="8"/>
      <c r="H78" s="8"/>
      <c r="I78" s="8"/>
      <c r="J78" s="5"/>
      <c r="L78" s="8"/>
      <c r="M78" s="21"/>
      <c r="N78" s="5">
        <f t="shared" si="1"/>
        <v>0</v>
      </c>
    </row>
    <row r="79" spans="1:14" x14ac:dyDescent="0.2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/>
      <c r="G79" s="8"/>
      <c r="H79" s="8"/>
      <c r="I79" s="8"/>
      <c r="J79" s="5"/>
      <c r="L79" s="8"/>
      <c r="M79" s="21"/>
      <c r="N79" s="5">
        <f t="shared" si="1"/>
        <v>0</v>
      </c>
    </row>
    <row r="80" spans="1:14" x14ac:dyDescent="0.2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/>
      <c r="G80" s="8"/>
      <c r="H80" s="8"/>
      <c r="I80" s="8"/>
      <c r="J80" s="5"/>
      <c r="L80" s="8"/>
      <c r="M80" s="21"/>
      <c r="N80" s="5">
        <f t="shared" ref="N80:N82" si="2">SUM(B80:M80)</f>
        <v>0</v>
      </c>
    </row>
    <row r="81" spans="1:14" x14ac:dyDescent="0.2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/>
      <c r="G81" s="8"/>
      <c r="H81" s="8"/>
      <c r="I81" s="8"/>
      <c r="J81" s="5"/>
      <c r="L81" s="8"/>
      <c r="M81" s="21"/>
      <c r="N81" s="5">
        <f t="shared" si="2"/>
        <v>0</v>
      </c>
    </row>
    <row r="82" spans="1:14" x14ac:dyDescent="0.2">
      <c r="A82" t="s">
        <v>30</v>
      </c>
      <c r="B82" s="5">
        <v>-37028.67</v>
      </c>
      <c r="C82" s="8">
        <v>-37028.67</v>
      </c>
      <c r="D82" s="8">
        <v>-37028.67</v>
      </c>
      <c r="E82" s="8">
        <v>-37028.67</v>
      </c>
      <c r="F82" s="8"/>
      <c r="G82" s="8"/>
      <c r="H82" s="8"/>
      <c r="I82" s="8"/>
      <c r="J82" s="5"/>
      <c r="L82" s="8"/>
      <c r="M82" s="21"/>
      <c r="N82" s="5">
        <f t="shared" si="2"/>
        <v>-148114.68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L84" si="3">SUM(B16:B82)</f>
        <v>-3305978.0999999996</v>
      </c>
      <c r="C84" s="5">
        <f t="shared" si="3"/>
        <v>-3305978.0999999996</v>
      </c>
      <c r="D84" s="5">
        <f t="shared" si="3"/>
        <v>-3305978.0999999987</v>
      </c>
      <c r="E84" s="5">
        <f t="shared" si="3"/>
        <v>-3305978.0999999996</v>
      </c>
      <c r="F84" s="5">
        <f t="shared" si="3"/>
        <v>0</v>
      </c>
      <c r="G84" s="5">
        <f t="shared" si="3"/>
        <v>0</v>
      </c>
      <c r="H84" s="5">
        <f t="shared" si="3"/>
        <v>0</v>
      </c>
      <c r="I84" s="5">
        <f t="shared" si="3"/>
        <v>0</v>
      </c>
      <c r="J84" s="5">
        <f t="shared" si="3"/>
        <v>0</v>
      </c>
      <c r="K84" s="5">
        <f t="shared" si="3"/>
        <v>0</v>
      </c>
      <c r="L84" s="5">
        <f t="shared" si="3"/>
        <v>0</v>
      </c>
      <c r="M84" s="5">
        <f>SUM(M16:M82)</f>
        <v>0</v>
      </c>
      <c r="N84" s="5">
        <f>SUM(B84:M84)</f>
        <v>-13223912.399999997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5:N5"/>
    <mergeCell ref="A6:N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</sheetPr>
  <dimension ref="A1:N230"/>
  <sheetViews>
    <sheetView workbookViewId="0">
      <pane ySplit="13" topLeftCell="A14" activePane="bottomLeft" state="frozen"/>
      <selection pane="bottomLeft" activeCell="B16" sqref="B16:E82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1.1640625" bestFit="1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hidden="1" x14ac:dyDescent="0.2"/>
    <row r="3" spans="1:14" hidden="1" x14ac:dyDescent="0.2"/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3" spans="1:14" x14ac:dyDescent="0.2">
      <c r="B13" s="1">
        <f>'Half-Cent to County before'!B13</f>
        <v>44378</v>
      </c>
      <c r="C13" s="1">
        <f>'Half-Cent to County before'!C13</f>
        <v>44409</v>
      </c>
      <c r="D13" s="1">
        <f>'Half-Cent to County before'!D13</f>
        <v>44440</v>
      </c>
      <c r="E13" s="1">
        <f>'Half-Cent to County before'!E13</f>
        <v>44470</v>
      </c>
      <c r="F13" s="1">
        <f>'Half-Cent to County before'!F13</f>
        <v>44501</v>
      </c>
      <c r="G13" s="1">
        <f>'Half-Cent to County before'!G13</f>
        <v>44531</v>
      </c>
      <c r="H13" s="1">
        <f>'Half-Cent to County before'!H13</f>
        <v>44562</v>
      </c>
      <c r="I13" s="1">
        <f>'Half-Cent to County before'!I13</f>
        <v>44593</v>
      </c>
      <c r="J13" s="1">
        <f>'Half-Cent to County before'!J13</f>
        <v>44621</v>
      </c>
      <c r="K13" s="1">
        <f>'Half-Cent to County before'!K13</f>
        <v>44652</v>
      </c>
      <c r="L13" s="1">
        <f>'Half-Cent to County before'!L13</f>
        <v>44682</v>
      </c>
      <c r="M13" s="1">
        <f>'Half-Cent to County before'!M13</f>
        <v>44713</v>
      </c>
      <c r="N13" s="1" t="str">
        <f>'Half-Cent to County before'!N13</f>
        <v>SFY21-22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944621.38</v>
      </c>
      <c r="C16" s="8">
        <v>924162.37</v>
      </c>
      <c r="D16" s="8">
        <v>855391.09</v>
      </c>
      <c r="E16" s="8">
        <v>888962.98</v>
      </c>
      <c r="F16" s="8"/>
      <c r="G16" s="20"/>
      <c r="H16" s="5"/>
      <c r="I16" s="20"/>
      <c r="J16" s="5"/>
      <c r="K16" s="20"/>
      <c r="L16" s="20"/>
      <c r="M16" s="20"/>
      <c r="N16" s="5">
        <f>SUM(B16:M16)</f>
        <v>3613137.82</v>
      </c>
    </row>
    <row r="17" spans="1:14" x14ac:dyDescent="0.2">
      <c r="A17" t="s">
        <v>39</v>
      </c>
      <c r="B17" s="8">
        <v>33242.400000000001</v>
      </c>
      <c r="C17" s="8">
        <v>31659.33</v>
      </c>
      <c r="D17" s="8">
        <v>30170.32</v>
      </c>
      <c r="E17" s="8">
        <v>31535.3</v>
      </c>
      <c r="F17" s="8"/>
      <c r="G17" s="20"/>
      <c r="H17" s="5"/>
      <c r="I17" s="20"/>
      <c r="J17" s="5"/>
      <c r="K17" s="20"/>
      <c r="L17" s="20"/>
      <c r="M17" s="20"/>
      <c r="N17" s="5">
        <f t="shared" ref="N17:N80" si="0">SUM(B17:M17)</f>
        <v>126607.35</v>
      </c>
    </row>
    <row r="18" spans="1:14" x14ac:dyDescent="0.2">
      <c r="A18" t="s">
        <v>40</v>
      </c>
      <c r="B18" s="8">
        <v>1234107.1399999999</v>
      </c>
      <c r="C18" s="8">
        <v>1415157.13</v>
      </c>
      <c r="D18" s="8">
        <v>1468202.17</v>
      </c>
      <c r="E18" s="8">
        <v>1150138.01</v>
      </c>
      <c r="F18" s="8"/>
      <c r="G18" s="20"/>
      <c r="H18" s="5"/>
      <c r="I18" s="20"/>
      <c r="J18" s="5"/>
      <c r="K18" s="20"/>
      <c r="L18" s="20"/>
      <c r="M18" s="20"/>
      <c r="N18" s="5">
        <f t="shared" si="0"/>
        <v>5267604.4499999993</v>
      </c>
    </row>
    <row r="19" spans="1:14" x14ac:dyDescent="0.2">
      <c r="A19" t="s">
        <v>2</v>
      </c>
      <c r="B19" s="8">
        <v>42537.37</v>
      </c>
      <c r="C19" s="8">
        <v>41676.339999999997</v>
      </c>
      <c r="D19" s="8">
        <v>38913.040000000001</v>
      </c>
      <c r="E19" s="8">
        <v>38843.85</v>
      </c>
      <c r="F19" s="8"/>
      <c r="G19" s="20"/>
      <c r="H19" s="5"/>
      <c r="I19" s="20"/>
      <c r="J19" s="5"/>
      <c r="K19" s="20"/>
      <c r="L19" s="20"/>
      <c r="M19" s="20"/>
      <c r="N19" s="5">
        <f t="shared" si="0"/>
        <v>161970.6</v>
      </c>
    </row>
    <row r="20" spans="1:14" x14ac:dyDescent="0.2">
      <c r="A20" t="s">
        <v>41</v>
      </c>
      <c r="B20" s="8">
        <v>2137651.4500000002</v>
      </c>
      <c r="C20" s="8">
        <v>2224699.62</v>
      </c>
      <c r="D20" s="8">
        <v>2170004</v>
      </c>
      <c r="E20" s="8">
        <v>1941919.37</v>
      </c>
      <c r="F20" s="8"/>
      <c r="G20" s="20"/>
      <c r="H20" s="5"/>
      <c r="I20" s="20"/>
      <c r="J20" s="5"/>
      <c r="K20" s="20"/>
      <c r="L20" s="20"/>
      <c r="M20" s="20"/>
      <c r="N20" s="5">
        <f t="shared" si="0"/>
        <v>8474274.4400000013</v>
      </c>
    </row>
    <row r="21" spans="1:14" x14ac:dyDescent="0.2">
      <c r="A21" t="s">
        <v>42</v>
      </c>
      <c r="B21" s="8">
        <v>12333345.529999999</v>
      </c>
      <c r="C21" s="8">
        <v>12465388.25</v>
      </c>
      <c r="D21" s="8">
        <v>12104794.210000001</v>
      </c>
      <c r="E21" s="8">
        <v>11251335.26</v>
      </c>
      <c r="F21" s="8"/>
      <c r="G21" s="20"/>
      <c r="H21" s="5"/>
      <c r="I21" s="20"/>
      <c r="J21" s="5"/>
      <c r="K21" s="20"/>
      <c r="L21" s="20"/>
      <c r="M21" s="20"/>
      <c r="N21" s="5">
        <f t="shared" si="0"/>
        <v>48154863.25</v>
      </c>
    </row>
    <row r="22" spans="1:14" x14ac:dyDescent="0.2">
      <c r="A22" t="s">
        <v>3</v>
      </c>
      <c r="B22" s="8">
        <v>7832.75</v>
      </c>
      <c r="C22" s="8">
        <v>8013.72</v>
      </c>
      <c r="D22" s="8">
        <v>7506.91</v>
      </c>
      <c r="E22" s="8">
        <v>7060.91</v>
      </c>
      <c r="F22" s="8"/>
      <c r="G22" s="20"/>
      <c r="H22" s="5"/>
      <c r="I22" s="20"/>
      <c r="J22" s="5"/>
      <c r="K22" s="20"/>
      <c r="L22" s="20"/>
      <c r="M22" s="20"/>
      <c r="N22" s="5">
        <f t="shared" si="0"/>
        <v>30414.29</v>
      </c>
    </row>
    <row r="23" spans="1:14" x14ac:dyDescent="0.2">
      <c r="A23" t="s">
        <v>43</v>
      </c>
      <c r="B23" s="8">
        <v>177772.77</v>
      </c>
      <c r="C23" s="8">
        <v>167804.3</v>
      </c>
      <c r="D23" s="8">
        <v>165530.09</v>
      </c>
      <c r="E23" s="8">
        <v>150838.26999999999</v>
      </c>
      <c r="F23" s="8"/>
      <c r="G23" s="20"/>
      <c r="H23" s="5"/>
      <c r="I23" s="20"/>
      <c r="J23" s="5"/>
      <c r="K23" s="20"/>
      <c r="L23" s="20"/>
      <c r="M23" s="20"/>
      <c r="N23" s="5">
        <f t="shared" si="0"/>
        <v>661945.42999999993</v>
      </c>
    </row>
    <row r="24" spans="1:14" x14ac:dyDescent="0.2">
      <c r="A24" t="s">
        <v>44</v>
      </c>
      <c r="B24" s="8">
        <v>70605.97</v>
      </c>
      <c r="C24" s="8">
        <v>71396.33</v>
      </c>
      <c r="D24" s="8">
        <v>67789.73</v>
      </c>
      <c r="E24" s="8">
        <v>56186.98</v>
      </c>
      <c r="F24" s="8"/>
      <c r="G24" s="20"/>
      <c r="H24" s="5"/>
      <c r="I24" s="20"/>
      <c r="J24" s="5"/>
      <c r="K24" s="20"/>
      <c r="L24" s="20"/>
      <c r="M24" s="20"/>
      <c r="N24" s="5">
        <f t="shared" si="0"/>
        <v>265979.00999999995</v>
      </c>
    </row>
    <row r="25" spans="1:14" x14ac:dyDescent="0.2">
      <c r="A25" t="s">
        <v>45</v>
      </c>
      <c r="B25" s="8">
        <v>105697.4</v>
      </c>
      <c r="C25" s="8">
        <v>103266.38</v>
      </c>
      <c r="D25" s="8">
        <v>100146.22</v>
      </c>
      <c r="E25" s="8">
        <v>93401.02</v>
      </c>
      <c r="F25" s="8"/>
      <c r="G25" s="20"/>
      <c r="H25" s="5"/>
      <c r="I25" s="20"/>
      <c r="J25" s="5"/>
      <c r="K25" s="20"/>
      <c r="L25" s="20"/>
      <c r="M25" s="20"/>
      <c r="N25" s="5">
        <f t="shared" si="0"/>
        <v>402511.02</v>
      </c>
    </row>
    <row r="26" spans="1:14" x14ac:dyDescent="0.2">
      <c r="A26" t="s">
        <v>46</v>
      </c>
      <c r="B26" s="8">
        <v>496149.71</v>
      </c>
      <c r="C26" s="8">
        <v>465026.06</v>
      </c>
      <c r="D26" s="8">
        <v>448504.84</v>
      </c>
      <c r="E26" s="8">
        <v>422040.3</v>
      </c>
      <c r="F26" s="8"/>
      <c r="G26" s="20"/>
      <c r="H26" s="5"/>
      <c r="I26" s="20"/>
      <c r="J26" s="5"/>
      <c r="K26" s="20"/>
      <c r="L26" s="20"/>
      <c r="M26" s="20"/>
      <c r="N26" s="5">
        <f t="shared" si="0"/>
        <v>1831720.9100000001</v>
      </c>
    </row>
    <row r="27" spans="1:14" x14ac:dyDescent="0.2">
      <c r="A27" t="s">
        <v>4</v>
      </c>
      <c r="B27" s="8">
        <v>116647.86</v>
      </c>
      <c r="C27" s="8">
        <v>113342.68</v>
      </c>
      <c r="D27" s="8">
        <v>109400.72</v>
      </c>
      <c r="E27" s="8">
        <v>102758.02</v>
      </c>
      <c r="F27" s="8"/>
      <c r="G27" s="20"/>
      <c r="H27" s="5"/>
      <c r="I27" s="20"/>
      <c r="J27" s="5"/>
      <c r="K27" s="20"/>
      <c r="L27" s="20"/>
      <c r="M27" s="20"/>
      <c r="N27" s="5">
        <f t="shared" si="0"/>
        <v>442149.28</v>
      </c>
    </row>
    <row r="28" spans="1:14" x14ac:dyDescent="0.2">
      <c r="A28" t="s">
        <v>94</v>
      </c>
      <c r="B28" s="8">
        <v>12284611.99</v>
      </c>
      <c r="C28" s="8">
        <v>12401532.859999999</v>
      </c>
      <c r="D28" s="8">
        <v>12065530.98</v>
      </c>
      <c r="E28" s="8">
        <v>11224198.130000001</v>
      </c>
      <c r="F28" s="8"/>
      <c r="G28" s="20"/>
      <c r="H28" s="5"/>
      <c r="I28" s="20"/>
      <c r="J28" s="5"/>
      <c r="K28" s="20"/>
      <c r="L28" s="20"/>
      <c r="M28" s="20"/>
      <c r="N28" s="5">
        <f t="shared" si="0"/>
        <v>47975873.960000001</v>
      </c>
    </row>
    <row r="29" spans="1:14" x14ac:dyDescent="0.2">
      <c r="A29" t="s">
        <v>5</v>
      </c>
      <c r="B29" s="8">
        <v>30986.55</v>
      </c>
      <c r="C29" s="8">
        <v>28720.91</v>
      </c>
      <c r="D29" s="8">
        <v>29185.69</v>
      </c>
      <c r="E29" s="8">
        <v>26108.36</v>
      </c>
      <c r="F29" s="8"/>
      <c r="G29" s="20"/>
      <c r="H29" s="5"/>
      <c r="I29" s="20"/>
      <c r="J29" s="5"/>
      <c r="K29" s="20"/>
      <c r="L29" s="20"/>
      <c r="M29" s="20"/>
      <c r="N29" s="5">
        <f t="shared" si="0"/>
        <v>115001.51</v>
      </c>
    </row>
    <row r="30" spans="1:14" x14ac:dyDescent="0.2">
      <c r="A30" t="s">
        <v>6</v>
      </c>
      <c r="B30" s="8">
        <v>4794.41</v>
      </c>
      <c r="C30" s="8">
        <v>4989.66</v>
      </c>
      <c r="D30" s="8">
        <v>4815.5</v>
      </c>
      <c r="E30" s="8">
        <v>4127.7</v>
      </c>
      <c r="F30" s="8"/>
      <c r="G30" s="20"/>
      <c r="H30" s="5"/>
      <c r="I30" s="20"/>
      <c r="J30" s="5"/>
      <c r="K30" s="20"/>
      <c r="L30" s="20"/>
      <c r="M30" s="20"/>
      <c r="N30" s="5">
        <f t="shared" si="0"/>
        <v>18727.27</v>
      </c>
    </row>
    <row r="31" spans="1:14" x14ac:dyDescent="0.2">
      <c r="A31" t="s">
        <v>47</v>
      </c>
      <c r="B31" s="8">
        <v>486849.77</v>
      </c>
      <c r="C31" s="8">
        <v>488471.03999999998</v>
      </c>
      <c r="D31" s="8">
        <v>477587.81</v>
      </c>
      <c r="E31" s="8">
        <v>446792.38</v>
      </c>
      <c r="F31" s="8"/>
      <c r="G31" s="20"/>
      <c r="H31" s="5"/>
      <c r="I31" s="20"/>
      <c r="J31" s="5"/>
      <c r="K31" s="20"/>
      <c r="L31" s="20"/>
      <c r="M31" s="20"/>
      <c r="N31" s="5">
        <f t="shared" si="0"/>
        <v>1899701</v>
      </c>
    </row>
    <row r="32" spans="1:14" x14ac:dyDescent="0.2">
      <c r="A32" t="s">
        <v>48</v>
      </c>
      <c r="B32" s="8">
        <v>563622.93999999994</v>
      </c>
      <c r="C32" s="8">
        <v>582475.78</v>
      </c>
      <c r="D32" s="8">
        <v>592532.14</v>
      </c>
      <c r="E32" s="8">
        <v>534738.54</v>
      </c>
      <c r="F32" s="8"/>
      <c r="G32" s="20"/>
      <c r="H32" s="5"/>
      <c r="I32" s="20"/>
      <c r="J32" s="5"/>
      <c r="K32" s="20"/>
      <c r="L32" s="20"/>
      <c r="M32" s="20"/>
      <c r="N32" s="5">
        <f t="shared" si="0"/>
        <v>2273369.4</v>
      </c>
    </row>
    <row r="33" spans="1:14" x14ac:dyDescent="0.2">
      <c r="A33" t="s">
        <v>7</v>
      </c>
      <c r="B33" s="8">
        <v>370749.09</v>
      </c>
      <c r="C33" s="8">
        <v>375813.34</v>
      </c>
      <c r="D33" s="8">
        <v>386229.38</v>
      </c>
      <c r="E33" s="8">
        <v>335045.59999999998</v>
      </c>
      <c r="F33" s="8"/>
      <c r="G33" s="20"/>
      <c r="H33" s="5"/>
      <c r="I33" s="20"/>
      <c r="J33" s="5"/>
      <c r="K33" s="20"/>
      <c r="L33" s="20"/>
      <c r="M33" s="20"/>
      <c r="N33" s="5">
        <f t="shared" si="0"/>
        <v>1467837.4100000001</v>
      </c>
    </row>
    <row r="34" spans="1:14" x14ac:dyDescent="0.2">
      <c r="A34" t="s">
        <v>8</v>
      </c>
      <c r="B34" s="8">
        <v>52323.11</v>
      </c>
      <c r="C34" s="8">
        <v>53700.41</v>
      </c>
      <c r="D34" s="8">
        <v>59085.4</v>
      </c>
      <c r="E34" s="8">
        <v>37845.5</v>
      </c>
      <c r="F34" s="8"/>
      <c r="G34" s="20"/>
      <c r="H34" s="5"/>
      <c r="I34" s="20"/>
      <c r="J34" s="5"/>
      <c r="K34" s="20"/>
      <c r="L34" s="20"/>
      <c r="M34" s="20"/>
      <c r="N34" s="5">
        <f t="shared" si="0"/>
        <v>202954.42</v>
      </c>
    </row>
    <row r="35" spans="1:14" x14ac:dyDescent="0.2">
      <c r="A35" t="s">
        <v>9</v>
      </c>
      <c r="B35" s="8">
        <v>70976.06</v>
      </c>
      <c r="C35" s="8">
        <v>70157.09</v>
      </c>
      <c r="D35" s="8">
        <v>72241.2</v>
      </c>
      <c r="E35" s="8">
        <v>69230.48</v>
      </c>
      <c r="F35" s="8"/>
      <c r="G35" s="20"/>
      <c r="H35" s="5"/>
      <c r="I35" s="20"/>
      <c r="J35" s="5"/>
      <c r="K35" s="20"/>
      <c r="L35" s="20"/>
      <c r="M35" s="20"/>
      <c r="N35" s="5">
        <f t="shared" si="0"/>
        <v>282604.82999999996</v>
      </c>
    </row>
    <row r="36" spans="1:14" x14ac:dyDescent="0.2">
      <c r="A36" t="s">
        <v>10</v>
      </c>
      <c r="B36" s="8">
        <v>10604.27</v>
      </c>
      <c r="C36" s="8">
        <v>9735.7000000000007</v>
      </c>
      <c r="D36" s="8">
        <v>8103.85</v>
      </c>
      <c r="E36" s="8">
        <v>7746.95</v>
      </c>
      <c r="F36" s="8"/>
      <c r="G36" s="20"/>
      <c r="H36" s="5"/>
      <c r="I36" s="20"/>
      <c r="J36" s="5"/>
      <c r="K36" s="20"/>
      <c r="L36" s="20"/>
      <c r="M36" s="20"/>
      <c r="N36" s="5">
        <f t="shared" si="0"/>
        <v>36190.769999999997</v>
      </c>
    </row>
    <row r="37" spans="1:14" x14ac:dyDescent="0.2">
      <c r="A37" t="s">
        <v>11</v>
      </c>
      <c r="B37" s="8">
        <v>4548.92</v>
      </c>
      <c r="C37" s="8">
        <v>4847.75</v>
      </c>
      <c r="D37" s="8">
        <v>4984.34</v>
      </c>
      <c r="E37" s="8">
        <v>4290.45</v>
      </c>
      <c r="F37" s="8"/>
      <c r="G37" s="20"/>
      <c r="H37" s="5"/>
      <c r="I37" s="20"/>
      <c r="J37" s="5"/>
      <c r="K37" s="20"/>
      <c r="L37" s="20"/>
      <c r="M37" s="20"/>
      <c r="N37" s="5">
        <f t="shared" si="0"/>
        <v>18671.46</v>
      </c>
    </row>
    <row r="38" spans="1:14" x14ac:dyDescent="0.2">
      <c r="A38" t="s">
        <v>49</v>
      </c>
      <c r="B38" s="8">
        <v>48462.81</v>
      </c>
      <c r="C38" s="8">
        <v>55716.6</v>
      </c>
      <c r="D38" s="8">
        <v>64394.6</v>
      </c>
      <c r="E38" s="8">
        <v>40632.81</v>
      </c>
      <c r="F38" s="8"/>
      <c r="G38" s="20"/>
      <c r="H38" s="5"/>
      <c r="I38" s="20"/>
      <c r="J38" s="5"/>
      <c r="K38" s="20"/>
      <c r="L38" s="20"/>
      <c r="M38" s="20"/>
      <c r="N38" s="5">
        <f t="shared" si="0"/>
        <v>209206.82</v>
      </c>
    </row>
    <row r="39" spans="1:14" x14ac:dyDescent="0.2">
      <c r="A39" t="s">
        <v>12</v>
      </c>
      <c r="B39" s="8">
        <v>10371.69</v>
      </c>
      <c r="C39" s="8">
        <v>12300.22</v>
      </c>
      <c r="D39" s="8">
        <v>12197.49</v>
      </c>
      <c r="E39" s="8">
        <v>10185.129999999999</v>
      </c>
      <c r="F39" s="8"/>
      <c r="G39" s="20"/>
      <c r="H39" s="5"/>
      <c r="I39" s="20"/>
      <c r="J39" s="5"/>
      <c r="K39" s="20"/>
      <c r="L39" s="20"/>
      <c r="M39" s="20"/>
      <c r="N39" s="5">
        <f t="shared" si="0"/>
        <v>45054.53</v>
      </c>
    </row>
    <row r="40" spans="1:14" x14ac:dyDescent="0.2">
      <c r="A40" t="s">
        <v>13</v>
      </c>
      <c r="B40" s="5">
        <v>31225.14</v>
      </c>
      <c r="C40" s="8">
        <v>30783.96</v>
      </c>
      <c r="D40" s="8">
        <v>27549.86</v>
      </c>
      <c r="E40" s="8">
        <v>28291.95</v>
      </c>
      <c r="F40" s="8"/>
      <c r="G40" s="20"/>
      <c r="H40" s="5"/>
      <c r="I40" s="20"/>
      <c r="J40" s="5"/>
      <c r="K40" s="20"/>
      <c r="L40" s="20"/>
      <c r="M40" s="20"/>
      <c r="N40" s="5">
        <f t="shared" si="0"/>
        <v>117850.90999999999</v>
      </c>
    </row>
    <row r="41" spans="1:14" x14ac:dyDescent="0.2">
      <c r="A41" t="s">
        <v>14</v>
      </c>
      <c r="B41" s="5">
        <v>61563.55</v>
      </c>
      <c r="C41" s="8">
        <v>65635.41</v>
      </c>
      <c r="D41" s="8">
        <v>60304.66</v>
      </c>
      <c r="E41" s="8">
        <v>53280.57</v>
      </c>
      <c r="F41" s="8"/>
      <c r="G41" s="20"/>
      <c r="H41" s="5"/>
      <c r="I41" s="20"/>
      <c r="J41" s="5"/>
      <c r="K41" s="20"/>
      <c r="L41" s="20"/>
      <c r="M41" s="20"/>
      <c r="N41" s="5">
        <f t="shared" si="0"/>
        <v>240784.19</v>
      </c>
    </row>
    <row r="42" spans="1:14" x14ac:dyDescent="0.2">
      <c r="A42" t="s">
        <v>50</v>
      </c>
      <c r="B42" s="5">
        <v>49767.76</v>
      </c>
      <c r="C42" s="8">
        <v>50625.48</v>
      </c>
      <c r="D42" s="8">
        <v>49915.07</v>
      </c>
      <c r="E42" s="8">
        <v>46366.98</v>
      </c>
      <c r="F42" s="8"/>
      <c r="G42" s="20"/>
      <c r="H42" s="5"/>
      <c r="I42" s="20"/>
      <c r="J42" s="5"/>
      <c r="K42" s="20"/>
      <c r="L42" s="20"/>
      <c r="M42" s="20"/>
      <c r="N42" s="5">
        <f t="shared" si="0"/>
        <v>196675.29</v>
      </c>
    </row>
    <row r="43" spans="1:14" x14ac:dyDescent="0.2">
      <c r="A43" t="s">
        <v>15</v>
      </c>
      <c r="B43" s="5">
        <v>134587.59</v>
      </c>
      <c r="C43" s="8">
        <v>128076.86</v>
      </c>
      <c r="D43" s="8">
        <v>126944.42</v>
      </c>
      <c r="E43" s="8">
        <v>115430.17</v>
      </c>
      <c r="F43" s="8"/>
      <c r="G43" s="20"/>
      <c r="H43" s="5"/>
      <c r="I43" s="20"/>
      <c r="J43" s="5"/>
      <c r="K43" s="20"/>
      <c r="L43" s="20"/>
      <c r="M43" s="20"/>
      <c r="N43" s="5">
        <f t="shared" si="0"/>
        <v>505039.04</v>
      </c>
    </row>
    <row r="44" spans="1:14" x14ac:dyDescent="0.2">
      <c r="A44" t="s">
        <v>51</v>
      </c>
      <c r="B44" s="5">
        <v>4042442.1</v>
      </c>
      <c r="C44" s="8">
        <v>4122270.14</v>
      </c>
      <c r="D44" s="8">
        <v>4000788.25</v>
      </c>
      <c r="E44" s="8">
        <v>3733034.3</v>
      </c>
      <c r="F44" s="8"/>
      <c r="G44" s="20"/>
      <c r="H44" s="5"/>
      <c r="I44" s="20"/>
      <c r="J44" s="5"/>
      <c r="K44" s="20"/>
      <c r="L44" s="20"/>
      <c r="M44" s="20"/>
      <c r="N44" s="5">
        <f t="shared" si="0"/>
        <v>15898534.789999999</v>
      </c>
    </row>
    <row r="45" spans="1:14" x14ac:dyDescent="0.2">
      <c r="A45" t="s">
        <v>16</v>
      </c>
      <c r="B45" s="5">
        <v>13584.24</v>
      </c>
      <c r="C45" s="8">
        <v>12521.55</v>
      </c>
      <c r="D45" s="8">
        <v>11199.83</v>
      </c>
      <c r="E45" s="8">
        <v>10535.04</v>
      </c>
      <c r="F45" s="8"/>
      <c r="G45" s="20"/>
      <c r="H45" s="5"/>
      <c r="I45" s="20"/>
      <c r="J45" s="5"/>
      <c r="K45" s="20"/>
      <c r="L45" s="20"/>
      <c r="M45" s="20"/>
      <c r="N45" s="5">
        <f t="shared" si="0"/>
        <v>47840.66</v>
      </c>
    </row>
    <row r="46" spans="1:14" x14ac:dyDescent="0.2">
      <c r="A46" t="s">
        <v>52</v>
      </c>
      <c r="B46" s="5">
        <v>380476.95</v>
      </c>
      <c r="C46" s="8">
        <v>378882.02</v>
      </c>
      <c r="D46" s="8">
        <v>376091.62</v>
      </c>
      <c r="E46" s="8">
        <v>356841</v>
      </c>
      <c r="F46" s="8"/>
      <c r="G46" s="20"/>
      <c r="H46" s="5"/>
      <c r="I46" s="20"/>
      <c r="J46" s="5"/>
      <c r="K46" s="20"/>
      <c r="L46" s="20"/>
      <c r="M46" s="20"/>
      <c r="N46" s="5">
        <f t="shared" si="0"/>
        <v>1492291.5899999999</v>
      </c>
    </row>
    <row r="47" spans="1:14" x14ac:dyDescent="0.2">
      <c r="A47" t="s">
        <v>17</v>
      </c>
      <c r="B47" s="5">
        <v>76204.17</v>
      </c>
      <c r="C47" s="8">
        <v>79269.34</v>
      </c>
      <c r="D47" s="8">
        <v>77825.36</v>
      </c>
      <c r="E47" s="8">
        <v>65640.22</v>
      </c>
      <c r="F47" s="8"/>
      <c r="G47" s="20"/>
      <c r="H47" s="5"/>
      <c r="I47" s="20"/>
      <c r="J47" s="5"/>
      <c r="K47" s="20"/>
      <c r="L47" s="20"/>
      <c r="M47" s="20"/>
      <c r="N47" s="5">
        <f t="shared" si="0"/>
        <v>298939.08999999997</v>
      </c>
    </row>
    <row r="48" spans="1:14" x14ac:dyDescent="0.2">
      <c r="A48" t="s">
        <v>18</v>
      </c>
      <c r="B48" s="5">
        <v>29517.08</v>
      </c>
      <c r="C48" s="8">
        <v>28611.07</v>
      </c>
      <c r="D48" s="8">
        <v>34419.040000000001</v>
      </c>
      <c r="E48" s="8">
        <v>31205.49</v>
      </c>
      <c r="F48" s="8"/>
      <c r="G48" s="20"/>
      <c r="H48" s="5"/>
      <c r="I48" s="20"/>
      <c r="J48" s="5"/>
      <c r="K48" s="20"/>
      <c r="L48" s="20"/>
      <c r="M48" s="20"/>
      <c r="N48" s="5">
        <f t="shared" si="0"/>
        <v>123752.68000000001</v>
      </c>
    </row>
    <row r="49" spans="1:14" x14ac:dyDescent="0.2">
      <c r="A49" t="s">
        <v>19</v>
      </c>
      <c r="B49" s="5">
        <v>2766.37</v>
      </c>
      <c r="C49" s="8">
        <v>2649.94</v>
      </c>
      <c r="D49" s="8">
        <v>2709.97</v>
      </c>
      <c r="E49" s="8">
        <v>2668.36</v>
      </c>
      <c r="F49" s="8"/>
      <c r="G49" s="20"/>
      <c r="H49" s="5"/>
      <c r="I49" s="20"/>
      <c r="J49" s="5"/>
      <c r="K49" s="20"/>
      <c r="L49" s="20"/>
      <c r="M49" s="20"/>
      <c r="N49" s="5">
        <f t="shared" si="0"/>
        <v>10794.64</v>
      </c>
    </row>
    <row r="50" spans="1:14" x14ac:dyDescent="0.2">
      <c r="A50" t="s">
        <v>53</v>
      </c>
      <c r="B50" s="5">
        <v>1189003.0900000001</v>
      </c>
      <c r="C50" s="8">
        <v>1154590.3899999999</v>
      </c>
      <c r="D50" s="8">
        <v>1142402.71</v>
      </c>
      <c r="E50" s="8">
        <v>1074199.6499999999</v>
      </c>
      <c r="F50" s="8"/>
      <c r="G50" s="20"/>
      <c r="H50" s="5"/>
      <c r="I50" s="20"/>
      <c r="J50" s="5"/>
      <c r="K50" s="20"/>
      <c r="L50" s="20"/>
      <c r="M50" s="20"/>
      <c r="N50" s="5">
        <f t="shared" si="0"/>
        <v>4560195.84</v>
      </c>
    </row>
    <row r="51" spans="1:14" x14ac:dyDescent="0.2">
      <c r="A51" t="s">
        <v>54</v>
      </c>
      <c r="B51" s="5">
        <v>3222938.51</v>
      </c>
      <c r="C51" s="8">
        <v>3235202.53</v>
      </c>
      <c r="D51" s="8">
        <v>3082113.51</v>
      </c>
      <c r="E51" s="8">
        <v>2854797.9</v>
      </c>
      <c r="F51" s="8"/>
      <c r="G51" s="20"/>
      <c r="H51" s="5"/>
      <c r="I51" s="20"/>
      <c r="J51" s="5"/>
      <c r="K51" s="20"/>
      <c r="L51" s="20"/>
      <c r="M51" s="20"/>
      <c r="N51" s="5">
        <f t="shared" si="0"/>
        <v>12395052.449999999</v>
      </c>
    </row>
    <row r="52" spans="1:14" x14ac:dyDescent="0.2">
      <c r="A52" t="s">
        <v>55</v>
      </c>
      <c r="B52" s="5">
        <v>1039596.56</v>
      </c>
      <c r="C52" s="8">
        <v>1037889.09</v>
      </c>
      <c r="D52" s="8">
        <v>1043531.24</v>
      </c>
      <c r="E52" s="8">
        <v>994921.31</v>
      </c>
      <c r="F52" s="8"/>
      <c r="G52" s="20"/>
      <c r="H52" s="5"/>
      <c r="I52" s="20"/>
      <c r="J52" s="5"/>
      <c r="K52" s="20"/>
      <c r="L52" s="20"/>
      <c r="M52" s="20"/>
      <c r="N52" s="5">
        <f t="shared" si="0"/>
        <v>4115938.1999999997</v>
      </c>
    </row>
    <row r="53" spans="1:14" x14ac:dyDescent="0.2">
      <c r="A53" t="s">
        <v>20</v>
      </c>
      <c r="B53" s="5">
        <v>49061.71</v>
      </c>
      <c r="C53" s="8">
        <v>51656.71</v>
      </c>
      <c r="D53" s="8">
        <v>50573.87</v>
      </c>
      <c r="E53" s="8">
        <v>45974.91</v>
      </c>
      <c r="F53" s="8"/>
      <c r="G53" s="20"/>
      <c r="H53" s="5"/>
      <c r="I53" s="20"/>
      <c r="J53" s="5"/>
      <c r="K53" s="20"/>
      <c r="L53" s="20"/>
      <c r="M53" s="20"/>
      <c r="N53" s="5">
        <f t="shared" si="0"/>
        <v>197267.20000000001</v>
      </c>
    </row>
    <row r="54" spans="1:14" x14ac:dyDescent="0.2">
      <c r="A54" t="s">
        <v>21</v>
      </c>
      <c r="B54" s="5">
        <v>2194.81</v>
      </c>
      <c r="C54" s="8">
        <v>1847.06</v>
      </c>
      <c r="D54" s="8">
        <v>2428.4899999999998</v>
      </c>
      <c r="E54" s="8">
        <v>1816.6</v>
      </c>
      <c r="F54" s="8"/>
      <c r="G54" s="20"/>
      <c r="H54" s="5"/>
      <c r="I54" s="20"/>
      <c r="J54" s="5"/>
      <c r="K54" s="20"/>
      <c r="L54" s="20"/>
      <c r="M54" s="20"/>
      <c r="N54" s="5">
        <f t="shared" si="0"/>
        <v>8286.9599999999991</v>
      </c>
    </row>
    <row r="55" spans="1:14" x14ac:dyDescent="0.2">
      <c r="A55" t="s">
        <v>22</v>
      </c>
      <c r="B55" s="5">
        <v>11688.16</v>
      </c>
      <c r="C55" s="8">
        <v>11115.2</v>
      </c>
      <c r="D55" s="8">
        <v>12403.59</v>
      </c>
      <c r="E55" s="8">
        <v>10909.84</v>
      </c>
      <c r="F55" s="8"/>
      <c r="G55" s="20"/>
      <c r="H55" s="5"/>
      <c r="I55" s="20"/>
      <c r="J55" s="5"/>
      <c r="K55" s="20"/>
      <c r="L55" s="20"/>
      <c r="M55" s="20"/>
      <c r="N55" s="5">
        <f t="shared" si="0"/>
        <v>46116.789999999994</v>
      </c>
    </row>
    <row r="56" spans="1:14" x14ac:dyDescent="0.2">
      <c r="A56" t="s">
        <v>56</v>
      </c>
      <c r="B56" s="5">
        <v>649686.35</v>
      </c>
      <c r="C56" s="8">
        <v>654166.91</v>
      </c>
      <c r="D56" s="8">
        <v>635971.09</v>
      </c>
      <c r="E56" s="8">
        <v>569425.87</v>
      </c>
      <c r="F56" s="8"/>
      <c r="G56" s="20"/>
      <c r="H56" s="5"/>
      <c r="I56" s="20"/>
      <c r="J56" s="5"/>
      <c r="K56" s="20"/>
      <c r="L56" s="20"/>
      <c r="M56" s="20"/>
      <c r="N56" s="5">
        <f t="shared" si="0"/>
        <v>2509250.2200000002</v>
      </c>
    </row>
    <row r="57" spans="1:14" x14ac:dyDescent="0.2">
      <c r="A57" t="s">
        <v>23</v>
      </c>
      <c r="B57" s="5">
        <v>538351.92000000004</v>
      </c>
      <c r="C57" s="8">
        <v>541726.03</v>
      </c>
      <c r="D57" s="8">
        <v>538990.51</v>
      </c>
      <c r="E57" s="8">
        <v>495572.51</v>
      </c>
      <c r="F57" s="8"/>
      <c r="G57" s="20"/>
      <c r="H57" s="5"/>
      <c r="I57" s="20"/>
      <c r="J57" s="5"/>
      <c r="K57" s="20"/>
      <c r="L57" s="20"/>
      <c r="M57" s="20"/>
      <c r="N57" s="5">
        <f t="shared" si="0"/>
        <v>2114640.9700000002</v>
      </c>
    </row>
    <row r="58" spans="1:14" x14ac:dyDescent="0.2">
      <c r="A58" t="s">
        <v>24</v>
      </c>
      <c r="B58" s="5">
        <v>301111.63</v>
      </c>
      <c r="C58" s="8">
        <v>291069.86</v>
      </c>
      <c r="D58" s="8">
        <v>288734.15999999997</v>
      </c>
      <c r="E58" s="8">
        <v>267667.09999999998</v>
      </c>
      <c r="F58" s="8"/>
      <c r="G58" s="20"/>
      <c r="H58" s="5"/>
      <c r="I58" s="20"/>
      <c r="J58" s="5"/>
      <c r="K58" s="20"/>
      <c r="L58" s="20"/>
      <c r="M58" s="20"/>
      <c r="N58" s="5">
        <f t="shared" si="0"/>
        <v>1148582.75</v>
      </c>
    </row>
    <row r="59" spans="1:14" x14ac:dyDescent="0.2">
      <c r="A59" t="s">
        <v>57</v>
      </c>
      <c r="B59" s="5">
        <v>967158.16</v>
      </c>
      <c r="C59" s="8">
        <v>967473.66</v>
      </c>
      <c r="D59" s="8">
        <v>982888.02</v>
      </c>
      <c r="E59" s="8">
        <v>816764.11</v>
      </c>
      <c r="F59" s="8"/>
      <c r="G59" s="20"/>
      <c r="H59" s="5"/>
      <c r="I59" s="20"/>
      <c r="J59" s="5"/>
      <c r="K59" s="20"/>
      <c r="L59" s="20"/>
      <c r="M59" s="20"/>
      <c r="N59" s="5">
        <f t="shared" si="0"/>
        <v>3734283.9499999997</v>
      </c>
    </row>
    <row r="60" spans="1:14" x14ac:dyDescent="0.2">
      <c r="A60" t="s">
        <v>58</v>
      </c>
      <c r="B60" s="5">
        <v>132673.43</v>
      </c>
      <c r="C60" s="8">
        <v>136244.41</v>
      </c>
      <c r="D60" s="8">
        <v>139012.70000000001</v>
      </c>
      <c r="E60" s="8">
        <v>111098.89</v>
      </c>
      <c r="F60" s="8"/>
      <c r="G60" s="20"/>
      <c r="H60" s="5"/>
      <c r="I60" s="20"/>
      <c r="J60" s="5"/>
      <c r="K60" s="20"/>
      <c r="L60" s="20"/>
      <c r="M60" s="20"/>
      <c r="N60" s="5">
        <f t="shared" si="0"/>
        <v>519029.43</v>
      </c>
    </row>
    <row r="61" spans="1:14" x14ac:dyDescent="0.2">
      <c r="A61" t="s">
        <v>59</v>
      </c>
      <c r="B61" s="5">
        <v>1084172.45</v>
      </c>
      <c r="C61" s="8">
        <v>1210233.56</v>
      </c>
      <c r="D61" s="8">
        <v>1248592.6399999999</v>
      </c>
      <c r="E61" s="8">
        <v>962946.14</v>
      </c>
      <c r="F61" s="8"/>
      <c r="G61" s="20"/>
      <c r="H61" s="5"/>
      <c r="I61" s="20"/>
      <c r="J61" s="5"/>
      <c r="K61" s="20"/>
      <c r="L61" s="20"/>
      <c r="M61" s="20"/>
      <c r="N61" s="5">
        <f t="shared" si="0"/>
        <v>4505944.7899999991</v>
      </c>
    </row>
    <row r="62" spans="1:14" x14ac:dyDescent="0.2">
      <c r="A62" t="s">
        <v>25</v>
      </c>
      <c r="B62" s="5">
        <v>35561.379999999997</v>
      </c>
      <c r="C62" s="8">
        <v>35304.86</v>
      </c>
      <c r="D62" s="8">
        <v>33580.14</v>
      </c>
      <c r="E62" s="8">
        <v>32352.69</v>
      </c>
      <c r="F62" s="8"/>
      <c r="G62" s="20"/>
      <c r="H62" s="5"/>
      <c r="I62" s="20"/>
      <c r="J62" s="5"/>
      <c r="K62" s="20"/>
      <c r="L62" s="20"/>
      <c r="M62" s="20"/>
      <c r="N62" s="5">
        <f t="shared" si="0"/>
        <v>136799.06999999998</v>
      </c>
    </row>
    <row r="63" spans="1:14" x14ac:dyDescent="0.2">
      <c r="A63" t="s">
        <v>60</v>
      </c>
      <c r="B63" s="5">
        <v>6872662.1600000001</v>
      </c>
      <c r="C63" s="8">
        <v>7415395.4100000001</v>
      </c>
      <c r="D63" s="8">
        <v>7435094.5300000003</v>
      </c>
      <c r="E63" s="8">
        <v>6392908.0199999996</v>
      </c>
      <c r="F63" s="8"/>
      <c r="G63" s="20"/>
      <c r="H63" s="5"/>
      <c r="I63" s="20"/>
      <c r="J63" s="5"/>
      <c r="K63" s="20"/>
      <c r="L63" s="20"/>
      <c r="M63" s="20"/>
      <c r="N63" s="5">
        <f t="shared" si="0"/>
        <v>28116060.120000001</v>
      </c>
    </row>
    <row r="64" spans="1:14" x14ac:dyDescent="0.2">
      <c r="A64" t="s">
        <v>61</v>
      </c>
      <c r="B64" s="5">
        <v>837829.17</v>
      </c>
      <c r="C64" s="8">
        <v>901732.63</v>
      </c>
      <c r="D64" s="8">
        <v>907882.69</v>
      </c>
      <c r="E64" s="8">
        <v>735571.52</v>
      </c>
      <c r="F64" s="8"/>
      <c r="G64" s="20"/>
      <c r="H64" s="5"/>
      <c r="I64" s="20"/>
      <c r="J64" s="5"/>
      <c r="K64" s="20"/>
      <c r="L64" s="20"/>
      <c r="M64" s="20"/>
      <c r="N64" s="5">
        <f t="shared" si="0"/>
        <v>3383016.0100000002</v>
      </c>
    </row>
    <row r="65" spans="1:14" x14ac:dyDescent="0.2">
      <c r="A65" t="s">
        <v>62</v>
      </c>
      <c r="B65" s="5">
        <v>6312988.8300000001</v>
      </c>
      <c r="C65" s="8">
        <v>6286060.7599999998</v>
      </c>
      <c r="D65" s="8">
        <v>6081075.0800000001</v>
      </c>
      <c r="E65" s="8">
        <v>5679463.8499999996</v>
      </c>
      <c r="F65" s="8"/>
      <c r="G65" s="20"/>
      <c r="H65" s="5"/>
      <c r="I65" s="20"/>
      <c r="J65" s="5"/>
      <c r="K65" s="20"/>
      <c r="L65" s="20"/>
      <c r="M65" s="20"/>
      <c r="N65" s="5">
        <f t="shared" si="0"/>
        <v>24359588.520000003</v>
      </c>
    </row>
    <row r="66" spans="1:14" x14ac:dyDescent="0.2">
      <c r="A66" t="s">
        <v>26</v>
      </c>
      <c r="B66" s="5">
        <v>333523.95</v>
      </c>
      <c r="C66" s="8">
        <v>317990.40999999997</v>
      </c>
      <c r="D66" s="8">
        <v>319635.55</v>
      </c>
      <c r="E66" s="8">
        <v>298679.43</v>
      </c>
      <c r="F66" s="8"/>
      <c r="G66" s="20"/>
      <c r="H66" s="5"/>
      <c r="I66" s="20"/>
      <c r="J66" s="5"/>
      <c r="K66" s="20"/>
      <c r="L66" s="20"/>
      <c r="M66" s="20"/>
      <c r="N66" s="5">
        <f t="shared" si="0"/>
        <v>1269829.3399999999</v>
      </c>
    </row>
    <row r="67" spans="1:14" x14ac:dyDescent="0.2">
      <c r="A67" t="s">
        <v>63</v>
      </c>
      <c r="B67" s="5">
        <v>4646947.93</v>
      </c>
      <c r="C67" s="8">
        <v>4660214.8499999996</v>
      </c>
      <c r="D67" s="8">
        <v>4579228.9400000004</v>
      </c>
      <c r="E67" s="8">
        <v>4075189.82</v>
      </c>
      <c r="F67" s="8"/>
      <c r="G67" s="20"/>
      <c r="H67" s="5"/>
      <c r="I67" s="20"/>
      <c r="J67" s="5"/>
      <c r="K67" s="20"/>
      <c r="L67" s="20"/>
      <c r="M67" s="20"/>
      <c r="N67" s="5">
        <f t="shared" si="0"/>
        <v>17961581.539999999</v>
      </c>
    </row>
    <row r="68" spans="1:14" x14ac:dyDescent="0.2">
      <c r="A68" t="s">
        <v>64</v>
      </c>
      <c r="B68" s="5">
        <v>1789299.23</v>
      </c>
      <c r="C68" s="8">
        <v>1782817.9</v>
      </c>
      <c r="D68" s="8">
        <v>1737060.96</v>
      </c>
      <c r="E68" s="8">
        <v>1654412.86</v>
      </c>
      <c r="F68" s="8"/>
      <c r="G68" s="20"/>
      <c r="H68" s="5"/>
      <c r="I68" s="20"/>
      <c r="J68" s="5"/>
      <c r="K68" s="20"/>
      <c r="L68" s="20"/>
      <c r="M68" s="20"/>
      <c r="N68" s="5">
        <f t="shared" si="0"/>
        <v>6963590.9500000002</v>
      </c>
    </row>
    <row r="69" spans="1:14" x14ac:dyDescent="0.2">
      <c r="A69" t="s">
        <v>65</v>
      </c>
      <c r="B69" s="5">
        <v>77606.95</v>
      </c>
      <c r="C69" s="8">
        <v>78139.88</v>
      </c>
      <c r="D69" s="8">
        <v>75068.31</v>
      </c>
      <c r="E69" s="8">
        <v>67810.210000000006</v>
      </c>
      <c r="F69" s="8"/>
      <c r="G69" s="20"/>
      <c r="H69" s="5"/>
      <c r="I69" s="20"/>
      <c r="J69" s="5"/>
      <c r="K69" s="20"/>
      <c r="L69" s="20"/>
      <c r="M69" s="20"/>
      <c r="N69" s="5">
        <f t="shared" si="0"/>
        <v>298625.35000000003</v>
      </c>
    </row>
    <row r="70" spans="1:14" x14ac:dyDescent="0.2">
      <c r="A70" t="s">
        <v>66</v>
      </c>
      <c r="B70" s="5">
        <v>195698.5</v>
      </c>
      <c r="C70" s="8">
        <v>196643.31</v>
      </c>
      <c r="D70" s="8">
        <v>203468.85</v>
      </c>
      <c r="E70" s="8">
        <v>172895.04</v>
      </c>
      <c r="F70" s="8"/>
      <c r="G70" s="20"/>
      <c r="H70" s="5"/>
      <c r="I70" s="20"/>
      <c r="J70" s="5"/>
      <c r="K70" s="20"/>
      <c r="L70" s="20"/>
      <c r="M70" s="20"/>
      <c r="N70" s="5">
        <f t="shared" si="0"/>
        <v>768705.70000000007</v>
      </c>
    </row>
    <row r="71" spans="1:14" x14ac:dyDescent="0.2">
      <c r="A71" t="s">
        <v>67</v>
      </c>
      <c r="B71" s="5">
        <v>1173948.6100000001</v>
      </c>
      <c r="C71" s="8">
        <v>1166934.18</v>
      </c>
      <c r="D71" s="8">
        <v>1158409.29</v>
      </c>
      <c r="E71" s="8">
        <v>1068346.58</v>
      </c>
      <c r="F71" s="8"/>
      <c r="G71" s="20"/>
      <c r="H71" s="5"/>
      <c r="I71" s="20"/>
      <c r="J71" s="5"/>
      <c r="K71" s="20"/>
      <c r="L71" s="20"/>
      <c r="M71" s="20"/>
      <c r="N71" s="5">
        <f t="shared" si="0"/>
        <v>4567638.66</v>
      </c>
    </row>
    <row r="72" spans="1:14" x14ac:dyDescent="0.2">
      <c r="A72" t="s">
        <v>68</v>
      </c>
      <c r="B72" s="5">
        <v>100903.54</v>
      </c>
      <c r="C72" s="8">
        <v>112731.64</v>
      </c>
      <c r="D72" s="8">
        <v>97796.6</v>
      </c>
      <c r="E72" s="8">
        <v>90899.41</v>
      </c>
      <c r="F72" s="8"/>
      <c r="G72" s="20"/>
      <c r="H72" s="5"/>
      <c r="I72" s="20"/>
      <c r="J72" s="5"/>
      <c r="K72" s="20"/>
      <c r="L72" s="20"/>
      <c r="M72" s="20"/>
      <c r="N72" s="5">
        <f t="shared" si="0"/>
        <v>402331.19000000006</v>
      </c>
    </row>
    <row r="73" spans="1:14" x14ac:dyDescent="0.2">
      <c r="A73" t="s">
        <v>69</v>
      </c>
      <c r="B73" s="5">
        <v>1500687.1</v>
      </c>
      <c r="C73" s="8">
        <v>1526111.64</v>
      </c>
      <c r="D73" s="8">
        <v>1445601.11</v>
      </c>
      <c r="E73" s="8">
        <v>1266865.3</v>
      </c>
      <c r="F73" s="8"/>
      <c r="G73" s="20"/>
      <c r="H73" s="5"/>
      <c r="I73" s="20"/>
      <c r="J73" s="5"/>
      <c r="K73" s="20"/>
      <c r="L73" s="20"/>
      <c r="M73" s="20"/>
      <c r="N73" s="5">
        <f t="shared" si="0"/>
        <v>5739265.1500000004</v>
      </c>
    </row>
    <row r="74" spans="1:14" x14ac:dyDescent="0.2">
      <c r="A74" t="s">
        <v>70</v>
      </c>
      <c r="B74" s="5">
        <v>1563240.26</v>
      </c>
      <c r="C74" s="8">
        <v>1601368.99</v>
      </c>
      <c r="D74" s="8">
        <v>1567735.65</v>
      </c>
      <c r="E74" s="8">
        <v>1469040.56</v>
      </c>
      <c r="F74" s="8"/>
      <c r="G74" s="20"/>
      <c r="H74" s="5"/>
      <c r="I74" s="20"/>
      <c r="J74" s="5"/>
      <c r="K74" s="20"/>
      <c r="L74" s="20"/>
      <c r="M74" s="20"/>
      <c r="N74" s="5">
        <f t="shared" si="0"/>
        <v>6201385.4600000009</v>
      </c>
    </row>
    <row r="75" spans="1:14" x14ac:dyDescent="0.2">
      <c r="A75" t="s">
        <v>27</v>
      </c>
      <c r="B75" s="5">
        <v>118052.02</v>
      </c>
      <c r="C75" s="8">
        <v>119012.05</v>
      </c>
      <c r="D75" s="8">
        <v>112063.89</v>
      </c>
      <c r="E75" s="8">
        <v>126340.75</v>
      </c>
      <c r="F75" s="8"/>
      <c r="G75" s="20"/>
      <c r="H75" s="5"/>
      <c r="I75" s="20"/>
      <c r="J75" s="5"/>
      <c r="K75" s="20"/>
      <c r="L75" s="20"/>
      <c r="M75" s="20"/>
      <c r="N75" s="5">
        <f t="shared" si="0"/>
        <v>475468.71</v>
      </c>
    </row>
    <row r="76" spans="1:14" x14ac:dyDescent="0.2">
      <c r="A76" t="s">
        <v>71</v>
      </c>
      <c r="B76" s="5">
        <v>36576.910000000003</v>
      </c>
      <c r="C76" s="8">
        <v>39060.379999999997</v>
      </c>
      <c r="D76" s="8">
        <v>36910.589999999997</v>
      </c>
      <c r="E76" s="8">
        <v>34042.89</v>
      </c>
      <c r="F76" s="8"/>
      <c r="G76" s="20"/>
      <c r="H76" s="5"/>
      <c r="I76" s="20"/>
      <c r="J76" s="5"/>
      <c r="K76" s="20"/>
      <c r="L76" s="20"/>
      <c r="M76" s="20"/>
      <c r="N76" s="5">
        <f t="shared" si="0"/>
        <v>146590.77000000002</v>
      </c>
    </row>
    <row r="77" spans="1:14" x14ac:dyDescent="0.2">
      <c r="A77" t="s">
        <v>28</v>
      </c>
      <c r="B77" s="5">
        <v>48163.8</v>
      </c>
      <c r="C77" s="8">
        <v>38894.910000000003</v>
      </c>
      <c r="D77" s="8">
        <v>54488.04</v>
      </c>
      <c r="E77" s="8">
        <v>36396.22</v>
      </c>
      <c r="F77" s="8"/>
      <c r="G77" s="20"/>
      <c r="H77" s="5"/>
      <c r="I77" s="20"/>
      <c r="J77" s="5"/>
      <c r="K77" s="20"/>
      <c r="L77" s="20"/>
      <c r="M77" s="20"/>
      <c r="N77" s="5">
        <f t="shared" si="0"/>
        <v>177942.97</v>
      </c>
    </row>
    <row r="78" spans="1:14" x14ac:dyDescent="0.2">
      <c r="A78" t="s">
        <v>29</v>
      </c>
      <c r="B78" s="5">
        <v>7519.94</v>
      </c>
      <c r="C78" s="8">
        <v>6491.08</v>
      </c>
      <c r="D78" s="8">
        <v>6200.52</v>
      </c>
      <c r="E78" s="8">
        <v>5837.76</v>
      </c>
      <c r="F78" s="8"/>
      <c r="G78" s="20"/>
      <c r="H78" s="5"/>
      <c r="I78" s="20"/>
      <c r="J78" s="5"/>
      <c r="K78" s="20"/>
      <c r="L78" s="20"/>
      <c r="M78" s="20"/>
      <c r="N78" s="5">
        <f t="shared" si="0"/>
        <v>26049.300000000003</v>
      </c>
    </row>
    <row r="79" spans="1:14" x14ac:dyDescent="0.2">
      <c r="A79" t="s">
        <v>72</v>
      </c>
      <c r="B79" s="5">
        <v>2428396.84</v>
      </c>
      <c r="C79" s="8">
        <v>2452939.08</v>
      </c>
      <c r="D79" s="8">
        <v>2475494.9</v>
      </c>
      <c r="E79" s="8">
        <v>2174455.19</v>
      </c>
      <c r="F79" s="8"/>
      <c r="G79" s="20"/>
      <c r="H79" s="5"/>
      <c r="I79" s="20"/>
      <c r="J79" s="5"/>
      <c r="K79" s="20"/>
      <c r="L79" s="20"/>
      <c r="M79" s="20"/>
      <c r="N79" s="5">
        <f t="shared" si="0"/>
        <v>9531286.0099999998</v>
      </c>
    </row>
    <row r="80" spans="1:14" x14ac:dyDescent="0.2">
      <c r="A80" t="s">
        <v>73</v>
      </c>
      <c r="B80" s="5">
        <v>4085.31</v>
      </c>
      <c r="C80" s="8">
        <v>4043.27</v>
      </c>
      <c r="D80" s="8">
        <v>3709.38</v>
      </c>
      <c r="E80" s="8">
        <v>3212.28</v>
      </c>
      <c r="F80" s="8"/>
      <c r="G80" s="20"/>
      <c r="H80" s="5"/>
      <c r="I80" s="20"/>
      <c r="J80" s="5"/>
      <c r="K80" s="20"/>
      <c r="L80" s="20"/>
      <c r="M80" s="20"/>
      <c r="N80" s="5">
        <f t="shared" si="0"/>
        <v>15050.24</v>
      </c>
    </row>
    <row r="81" spans="1:14" x14ac:dyDescent="0.2">
      <c r="A81" t="s">
        <v>74</v>
      </c>
      <c r="B81" s="5">
        <v>298525.14</v>
      </c>
      <c r="C81" s="8">
        <v>359174.55</v>
      </c>
      <c r="D81" s="8">
        <v>384831.46</v>
      </c>
      <c r="E81" s="8">
        <v>269585.46000000002</v>
      </c>
      <c r="F81" s="8"/>
      <c r="G81" s="20"/>
      <c r="H81" s="5"/>
      <c r="I81" s="20"/>
      <c r="J81" s="5"/>
      <c r="K81" s="20"/>
      <c r="L81" s="20"/>
      <c r="M81" s="20"/>
      <c r="N81" s="5">
        <f>SUM(B81:M81)</f>
        <v>1312116.6099999999</v>
      </c>
    </row>
    <row r="82" spans="1:14" x14ac:dyDescent="0.2">
      <c r="A82" t="s">
        <v>30</v>
      </c>
      <c r="B82" s="5">
        <v>20299.73</v>
      </c>
      <c r="C82" s="8">
        <v>20659.689999999999</v>
      </c>
      <c r="D82" s="8">
        <v>20046.2</v>
      </c>
      <c r="E82" s="8">
        <v>18821.07</v>
      </c>
      <c r="F82" s="8"/>
      <c r="G82" s="20"/>
      <c r="H82" s="5"/>
      <c r="I82" s="20"/>
      <c r="J82" s="5"/>
      <c r="K82" s="20"/>
      <c r="L82" s="20"/>
      <c r="M82" s="20"/>
      <c r="N82" s="5">
        <f>SUM(B82:M82)</f>
        <v>79826.69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1">SUM(B16:B82)</f>
        <v>74051402.37000002</v>
      </c>
      <c r="C84" s="5">
        <f t="shared" si="1"/>
        <v>75434316.519999966</v>
      </c>
      <c r="D84" s="5">
        <f t="shared" si="1"/>
        <v>74014015.010000005</v>
      </c>
      <c r="E84" s="5">
        <f t="shared" si="1"/>
        <v>67198478.119999975</v>
      </c>
      <c r="F84" s="5">
        <f t="shared" si="1"/>
        <v>0</v>
      </c>
      <c r="G84" s="5">
        <f t="shared" si="1"/>
        <v>0</v>
      </c>
      <c r="H84" s="5">
        <f t="shared" si="1"/>
        <v>0</v>
      </c>
      <c r="I84" s="5">
        <f t="shared" si="1"/>
        <v>0</v>
      </c>
      <c r="J84" s="5">
        <f t="shared" si="1"/>
        <v>0</v>
      </c>
      <c r="K84" s="5">
        <f t="shared" si="1"/>
        <v>0</v>
      </c>
      <c r="L84" s="5">
        <f t="shared" si="1"/>
        <v>0</v>
      </c>
      <c r="M84" s="5">
        <f t="shared" si="1"/>
        <v>0</v>
      </c>
      <c r="N84" s="5">
        <f>SUM(B84:M84)</f>
        <v>290698212.01999998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Q230"/>
  <sheetViews>
    <sheetView zoomScaleNormal="100" workbookViewId="0">
      <pane ySplit="13" topLeftCell="A14" activePane="bottomLeft" state="frozen"/>
      <selection pane="bottomLeft" activeCell="B16" sqref="B16:E82"/>
    </sheetView>
  </sheetViews>
  <sheetFormatPr defaultRowHeight="12.75" x14ac:dyDescent="0.2"/>
  <cols>
    <col min="1" max="1" width="16.1640625" bestFit="1" customWidth="1"/>
    <col min="2" max="12" width="9.1640625" bestFit="1" customWidth="1"/>
    <col min="13" max="13" width="10.1640625" bestFit="1" customWidth="1"/>
    <col min="14" max="14" width="10.1640625" style="5" bestFit="1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hidden="1" x14ac:dyDescent="0.2">
      <c r="N2"/>
    </row>
    <row r="3" spans="1:14" hidden="1" x14ac:dyDescent="0.2">
      <c r="D3" s="6"/>
      <c r="E3" s="6"/>
      <c r="F3" s="6"/>
      <c r="G3" s="6"/>
      <c r="H3" s="6"/>
      <c r="N3"/>
    </row>
    <row r="4" spans="1:14" x14ac:dyDescent="0.2">
      <c r="D4" s="6"/>
      <c r="E4" s="6"/>
      <c r="F4" s="6"/>
      <c r="G4" s="6"/>
      <c r="H4" s="6"/>
      <c r="N4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N10"/>
    </row>
    <row r="11" spans="1:14" hidden="1" x14ac:dyDescent="0.2">
      <c r="N11"/>
    </row>
    <row r="12" spans="1:14" x14ac:dyDescent="0.2">
      <c r="N12"/>
    </row>
    <row r="13" spans="1:14" x14ac:dyDescent="0.2">
      <c r="B13" s="1">
        <f>'Half-Cent to County before'!B13</f>
        <v>44378</v>
      </c>
      <c r="C13" s="1">
        <f>'Half-Cent to County before'!C13</f>
        <v>44409</v>
      </c>
      <c r="D13" s="1">
        <f>'Half-Cent to County before'!D13</f>
        <v>44440</v>
      </c>
      <c r="E13" s="1">
        <f>'Half-Cent to County before'!E13</f>
        <v>44470</v>
      </c>
      <c r="F13" s="1">
        <f>'Half-Cent to County before'!F13</f>
        <v>44501</v>
      </c>
      <c r="G13" s="1">
        <f>'Half-Cent to County before'!G13</f>
        <v>44531</v>
      </c>
      <c r="H13" s="1">
        <f>'Half-Cent to County before'!H13</f>
        <v>44562</v>
      </c>
      <c r="I13" s="1">
        <f>'Half-Cent to County before'!I13</f>
        <v>44593</v>
      </c>
      <c r="J13" s="1">
        <f>'Half-Cent to County before'!J13</f>
        <v>44621</v>
      </c>
      <c r="K13" s="1">
        <f>'Half-Cent to County before'!K13</f>
        <v>44652</v>
      </c>
      <c r="L13" s="1">
        <f>'Half-Cent to County before'!L13</f>
        <v>44682</v>
      </c>
      <c r="M13" s="1">
        <f>'Half-Cent to County before'!M13</f>
        <v>44713</v>
      </c>
      <c r="N13" s="1" t="str">
        <f>'Half-Cent to County before'!N13</f>
        <v>SFY21-22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4"/>
      <c r="H16" s="5"/>
      <c r="I16" s="5"/>
      <c r="J16" s="5"/>
      <c r="K16" s="5"/>
      <c r="L16" s="5"/>
      <c r="M16" s="5"/>
      <c r="N16" s="5">
        <f>SUM(B16:M16)</f>
        <v>0</v>
      </c>
    </row>
    <row r="17" spans="1:17" x14ac:dyDescent="0.2">
      <c r="A17" t="s">
        <v>39</v>
      </c>
      <c r="B17" s="8">
        <v>126001.95</v>
      </c>
      <c r="C17" s="8">
        <v>132986.62</v>
      </c>
      <c r="D17" s="8">
        <v>128854.55</v>
      </c>
      <c r="E17" s="8">
        <v>120047.54</v>
      </c>
      <c r="F17" s="8"/>
      <c r="G17" s="16"/>
      <c r="H17" s="16"/>
      <c r="I17" s="16"/>
      <c r="J17" s="16"/>
      <c r="K17" s="16"/>
      <c r="L17" s="10"/>
      <c r="M17" s="10"/>
      <c r="N17" s="5">
        <f t="shared" ref="N17:N75" si="0">SUM(B17:M17)</f>
        <v>507890.66</v>
      </c>
    </row>
    <row r="18" spans="1:17" x14ac:dyDescent="0.2">
      <c r="A18" t="s">
        <v>40</v>
      </c>
      <c r="B18" s="8"/>
      <c r="C18" s="8"/>
      <c r="D18" s="8"/>
      <c r="E18" s="8"/>
      <c r="F18" s="8"/>
      <c r="N18" s="5">
        <f t="shared" si="0"/>
        <v>0</v>
      </c>
    </row>
    <row r="19" spans="1:17" x14ac:dyDescent="0.2">
      <c r="A19" t="s">
        <v>2</v>
      </c>
      <c r="B19" s="8"/>
      <c r="C19" s="8"/>
      <c r="D19" s="8"/>
      <c r="E19" s="8"/>
      <c r="F19" s="8"/>
      <c r="G19" s="16"/>
      <c r="H19" s="16"/>
      <c r="I19" s="16"/>
      <c r="J19" s="16"/>
      <c r="K19" s="16"/>
      <c r="L19" s="10"/>
      <c r="M19" s="10"/>
      <c r="N19" s="5">
        <f>SUM(B19:M19)</f>
        <v>0</v>
      </c>
    </row>
    <row r="20" spans="1:17" x14ac:dyDescent="0.2">
      <c r="A20" t="s">
        <v>41</v>
      </c>
      <c r="B20" s="8"/>
      <c r="C20" s="8"/>
      <c r="D20" s="8"/>
      <c r="E20" s="8"/>
      <c r="F20" s="8"/>
      <c r="I20" s="5"/>
      <c r="N20" s="5">
        <f t="shared" si="0"/>
        <v>0</v>
      </c>
      <c r="Q20" s="9"/>
    </row>
    <row r="21" spans="1:17" x14ac:dyDescent="0.2">
      <c r="A21" t="s">
        <v>42</v>
      </c>
      <c r="B21" s="8"/>
      <c r="C21" s="8"/>
      <c r="D21" s="8"/>
      <c r="E21" s="8"/>
      <c r="F21" s="8"/>
      <c r="G21" s="4"/>
      <c r="H21" s="5"/>
      <c r="I21" s="5"/>
      <c r="J21" s="5"/>
      <c r="K21" s="5"/>
      <c r="L21" s="5"/>
      <c r="M21" s="5"/>
      <c r="N21" s="5">
        <f t="shared" si="0"/>
        <v>0</v>
      </c>
      <c r="Q21" s="9"/>
    </row>
    <row r="22" spans="1:17" x14ac:dyDescent="0.2">
      <c r="A22" t="s">
        <v>3</v>
      </c>
      <c r="B22" s="8">
        <v>77839.88</v>
      </c>
      <c r="C22" s="8">
        <v>81295.97</v>
      </c>
      <c r="D22" s="8">
        <v>79251.38</v>
      </c>
      <c r="E22" s="8">
        <v>74893.58</v>
      </c>
      <c r="F22" s="8"/>
      <c r="G22" s="16"/>
      <c r="H22" s="16"/>
      <c r="I22" s="16"/>
      <c r="J22" s="16"/>
      <c r="K22" s="16"/>
      <c r="L22" s="10"/>
      <c r="M22" s="10"/>
      <c r="N22" s="5">
        <f>SUM(B22:M22)</f>
        <v>313280.81</v>
      </c>
      <c r="Q22" s="9"/>
    </row>
    <row r="23" spans="1:17" x14ac:dyDescent="0.2">
      <c r="A23" t="s">
        <v>43</v>
      </c>
      <c r="B23" s="8"/>
      <c r="C23" s="8"/>
      <c r="D23" s="8"/>
      <c r="E23" s="8"/>
      <c r="F23" s="8"/>
      <c r="G23" s="4"/>
      <c r="H23" s="5"/>
      <c r="I23" s="5"/>
      <c r="J23" s="5"/>
      <c r="K23" s="5"/>
      <c r="L23" s="5"/>
      <c r="M23" s="5"/>
      <c r="N23" s="5">
        <f t="shared" si="0"/>
        <v>0</v>
      </c>
      <c r="Q23" s="9"/>
    </row>
    <row r="24" spans="1:17" x14ac:dyDescent="0.2">
      <c r="A24" t="s">
        <v>44</v>
      </c>
      <c r="B24" s="8"/>
      <c r="C24" s="8"/>
      <c r="D24" s="8"/>
      <c r="E24" s="8"/>
      <c r="F24" s="8"/>
      <c r="G24" s="4"/>
      <c r="H24" s="5"/>
      <c r="I24" s="5"/>
      <c r="J24" s="5"/>
      <c r="K24" s="5"/>
      <c r="L24" s="5"/>
      <c r="M24" s="5"/>
      <c r="N24" s="5">
        <f t="shared" si="0"/>
        <v>0</v>
      </c>
      <c r="Q24" s="9"/>
    </row>
    <row r="25" spans="1:17" x14ac:dyDescent="0.2">
      <c r="A25" t="s">
        <v>45</v>
      </c>
      <c r="B25" s="8"/>
      <c r="C25" s="8"/>
      <c r="D25" s="8"/>
      <c r="E25" s="8"/>
      <c r="F25" s="8"/>
      <c r="G25" s="4"/>
      <c r="H25" s="5"/>
      <c r="I25" s="5"/>
      <c r="J25" s="5"/>
      <c r="K25" s="5"/>
      <c r="L25" s="5"/>
      <c r="M25" s="5"/>
      <c r="N25" s="5">
        <f t="shared" si="0"/>
        <v>0</v>
      </c>
      <c r="Q25" s="9"/>
    </row>
    <row r="26" spans="1:17" x14ac:dyDescent="0.2">
      <c r="A26" t="s">
        <v>46</v>
      </c>
      <c r="B26" s="8"/>
      <c r="C26" s="8"/>
      <c r="D26" s="8"/>
      <c r="E26" s="8"/>
      <c r="F26" s="8"/>
      <c r="G26" s="4"/>
      <c r="H26" s="5"/>
      <c r="I26" s="5"/>
      <c r="J26" s="5"/>
      <c r="K26" s="5"/>
      <c r="L26" s="5"/>
      <c r="M26" s="5"/>
      <c r="N26" s="5">
        <f t="shared" si="0"/>
        <v>0</v>
      </c>
      <c r="Q26" s="9"/>
    </row>
    <row r="27" spans="1:17" x14ac:dyDescent="0.2">
      <c r="A27" t="s">
        <v>4</v>
      </c>
      <c r="B27" s="8"/>
      <c r="C27" s="8"/>
      <c r="D27" s="8"/>
      <c r="E27" s="8"/>
      <c r="F27" s="8"/>
      <c r="G27" s="4"/>
      <c r="H27" s="5"/>
      <c r="I27" s="5"/>
      <c r="J27" s="5"/>
      <c r="K27" s="5"/>
      <c r="L27" s="5"/>
      <c r="M27" s="5"/>
      <c r="N27" s="5">
        <f t="shared" si="0"/>
        <v>0</v>
      </c>
      <c r="Q27" s="9"/>
    </row>
    <row r="28" spans="1:17" x14ac:dyDescent="0.2">
      <c r="A28" t="s">
        <v>94</v>
      </c>
      <c r="B28" s="8"/>
      <c r="C28" s="8"/>
      <c r="D28" s="8"/>
      <c r="E28" s="8"/>
      <c r="F28" s="8"/>
      <c r="G28" s="4"/>
      <c r="H28" s="5"/>
      <c r="I28" s="5"/>
      <c r="J28" s="5"/>
      <c r="K28" s="5"/>
      <c r="L28" s="5"/>
      <c r="M28" s="5"/>
      <c r="N28" s="5">
        <f t="shared" si="0"/>
        <v>0</v>
      </c>
      <c r="Q28" s="9"/>
    </row>
    <row r="29" spans="1:17" x14ac:dyDescent="0.2">
      <c r="A29" t="s">
        <v>5</v>
      </c>
      <c r="B29" s="8">
        <v>178694.15</v>
      </c>
      <c r="C29" s="8">
        <v>187991.36</v>
      </c>
      <c r="D29" s="8">
        <v>182491.21</v>
      </c>
      <c r="E29" s="8">
        <v>170768.32</v>
      </c>
      <c r="F29" s="8"/>
      <c r="G29" s="16"/>
      <c r="H29" s="16"/>
      <c r="I29" s="16"/>
      <c r="J29" s="16"/>
      <c r="K29" s="16"/>
      <c r="L29" s="10"/>
      <c r="M29" s="10"/>
      <c r="N29" s="5">
        <f>SUM(B29:M29)</f>
        <v>719945.04</v>
      </c>
      <c r="Q29" s="13"/>
    </row>
    <row r="30" spans="1:17" x14ac:dyDescent="0.2">
      <c r="A30" t="s">
        <v>6</v>
      </c>
      <c r="B30" s="8">
        <v>89312.24</v>
      </c>
      <c r="C30" s="8">
        <v>93320.71</v>
      </c>
      <c r="D30" s="8">
        <v>90949.33</v>
      </c>
      <c r="E30" s="8">
        <v>85895.03</v>
      </c>
      <c r="F30" s="8"/>
      <c r="G30" s="16"/>
      <c r="H30" s="16"/>
      <c r="I30" s="16"/>
      <c r="J30" s="16"/>
      <c r="K30" s="16"/>
      <c r="L30" s="10"/>
      <c r="M30" s="10"/>
      <c r="N30" s="5">
        <f>SUM(B30:M30)</f>
        <v>359477.31000000006</v>
      </c>
      <c r="Q30" s="13"/>
    </row>
    <row r="31" spans="1:17" x14ac:dyDescent="0.2">
      <c r="A31" t="s">
        <v>47</v>
      </c>
      <c r="B31" s="8"/>
      <c r="C31" s="8"/>
      <c r="D31" s="8"/>
      <c r="E31" s="8"/>
      <c r="F31" s="8"/>
      <c r="G31" s="4"/>
      <c r="H31" s="5"/>
      <c r="I31" s="5"/>
      <c r="J31" s="5"/>
      <c r="K31" s="5"/>
      <c r="L31" s="5"/>
      <c r="M31" s="5"/>
      <c r="N31" s="5">
        <f t="shared" si="0"/>
        <v>0</v>
      </c>
      <c r="Q31" s="13"/>
    </row>
    <row r="32" spans="1:17" x14ac:dyDescent="0.2">
      <c r="A32" t="s">
        <v>48</v>
      </c>
      <c r="B32" s="8"/>
      <c r="C32" s="8"/>
      <c r="D32" s="8"/>
      <c r="E32" s="8"/>
      <c r="F32" s="8"/>
      <c r="G32" s="4"/>
      <c r="H32" s="5"/>
      <c r="I32" s="5"/>
      <c r="J32" s="5"/>
      <c r="K32" s="5"/>
      <c r="L32" s="5"/>
      <c r="M32" s="5"/>
      <c r="N32" s="5">
        <f t="shared" si="0"/>
        <v>0</v>
      </c>
      <c r="Q32" s="13"/>
    </row>
    <row r="33" spans="1:17" x14ac:dyDescent="0.2">
      <c r="A33" t="s">
        <v>7</v>
      </c>
      <c r="B33" s="8"/>
      <c r="C33" s="8"/>
      <c r="D33" s="8"/>
      <c r="E33" s="8"/>
      <c r="F33" s="8"/>
      <c r="G33" s="4"/>
      <c r="H33" s="5"/>
      <c r="I33" s="5"/>
      <c r="J33" s="5"/>
      <c r="K33" s="5"/>
      <c r="L33" s="5"/>
      <c r="M33" s="5"/>
      <c r="N33" s="5">
        <f t="shared" si="0"/>
        <v>0</v>
      </c>
      <c r="Q33" s="13"/>
    </row>
    <row r="34" spans="1:17" x14ac:dyDescent="0.2">
      <c r="A34" t="s">
        <v>8</v>
      </c>
      <c r="B34" s="8"/>
      <c r="C34" s="8"/>
      <c r="D34" s="8"/>
      <c r="E34" s="8"/>
      <c r="F34" s="8"/>
      <c r="G34" s="4"/>
      <c r="H34" s="5"/>
      <c r="I34" s="5"/>
      <c r="J34" s="5"/>
      <c r="K34" s="5"/>
      <c r="L34" s="5"/>
      <c r="M34" s="5"/>
      <c r="N34" s="5">
        <f t="shared" si="0"/>
        <v>0</v>
      </c>
      <c r="Q34" s="13"/>
    </row>
    <row r="35" spans="1:17" x14ac:dyDescent="0.2">
      <c r="A35" t="s">
        <v>9</v>
      </c>
      <c r="B35" s="8">
        <v>221033.93</v>
      </c>
      <c r="C35" s="8">
        <v>232588.02</v>
      </c>
      <c r="D35" s="8">
        <v>225752.72</v>
      </c>
      <c r="E35" s="8">
        <v>211184.1</v>
      </c>
      <c r="F35" s="8"/>
      <c r="G35" s="16"/>
      <c r="H35" s="16"/>
      <c r="I35" s="16"/>
      <c r="J35" s="16"/>
      <c r="K35" s="16"/>
      <c r="L35" s="10"/>
      <c r="M35" s="10"/>
      <c r="N35" s="5">
        <f t="shared" si="0"/>
        <v>890558.7699999999</v>
      </c>
      <c r="Q35" s="13"/>
    </row>
    <row r="36" spans="1:17" x14ac:dyDescent="0.2">
      <c r="A36" t="s">
        <v>10</v>
      </c>
      <c r="B36" s="8">
        <v>100633.43</v>
      </c>
      <c r="C36" s="8">
        <v>105312.53</v>
      </c>
      <c r="D36" s="8">
        <v>102544.42</v>
      </c>
      <c r="E36" s="8">
        <v>96644.52</v>
      </c>
      <c r="F36" s="8"/>
      <c r="G36" s="16"/>
      <c r="H36" s="16"/>
      <c r="I36" s="16"/>
      <c r="J36" s="16"/>
      <c r="K36" s="16"/>
      <c r="L36" s="10"/>
      <c r="M36" s="10"/>
      <c r="N36" s="5">
        <f t="shared" si="0"/>
        <v>405134.9</v>
      </c>
      <c r="Q36" s="13"/>
    </row>
    <row r="37" spans="1:17" x14ac:dyDescent="0.2">
      <c r="A37" t="s">
        <v>11</v>
      </c>
      <c r="B37" s="8">
        <v>81282.259999999995</v>
      </c>
      <c r="C37" s="8">
        <v>84666.39</v>
      </c>
      <c r="D37" s="8">
        <v>82664.37</v>
      </c>
      <c r="E37" s="8">
        <v>78397.3</v>
      </c>
      <c r="F37" s="8"/>
      <c r="G37" s="16"/>
      <c r="H37" s="16"/>
      <c r="I37" s="16"/>
      <c r="J37" s="16"/>
      <c r="K37" s="16"/>
      <c r="L37" s="10"/>
      <c r="M37" s="10"/>
      <c r="N37" s="5">
        <f t="shared" si="0"/>
        <v>327010.32</v>
      </c>
      <c r="Q37" s="13"/>
    </row>
    <row r="38" spans="1:17" x14ac:dyDescent="0.2">
      <c r="A38" t="s">
        <v>49</v>
      </c>
      <c r="B38" s="8"/>
      <c r="C38" s="8"/>
      <c r="D38" s="8"/>
      <c r="E38" s="8"/>
      <c r="F38" s="8"/>
      <c r="G38" s="16"/>
      <c r="H38" s="16"/>
      <c r="I38" s="16"/>
      <c r="J38" s="16"/>
      <c r="K38" s="16"/>
      <c r="L38" s="10"/>
      <c r="M38" s="10"/>
      <c r="N38" s="5">
        <f t="shared" si="0"/>
        <v>0</v>
      </c>
      <c r="Q38" s="13"/>
    </row>
    <row r="39" spans="1:17" x14ac:dyDescent="0.2">
      <c r="A39" t="s">
        <v>12</v>
      </c>
      <c r="B39" s="8">
        <v>65420.63</v>
      </c>
      <c r="C39" s="8">
        <v>68704.179999999993</v>
      </c>
      <c r="D39" s="8">
        <v>66761.66</v>
      </c>
      <c r="E39" s="8">
        <v>62621.41</v>
      </c>
      <c r="F39" s="8"/>
      <c r="G39" s="16"/>
      <c r="H39" s="16"/>
      <c r="I39" s="16"/>
      <c r="J39" s="16"/>
      <c r="K39" s="16"/>
      <c r="L39" s="10"/>
      <c r="M39" s="10"/>
      <c r="N39" s="5">
        <f t="shared" si="0"/>
        <v>263507.88</v>
      </c>
      <c r="Q39" s="13"/>
    </row>
    <row r="40" spans="1:17" x14ac:dyDescent="0.2">
      <c r="A40" t="s">
        <v>13</v>
      </c>
      <c r="B40" s="5">
        <v>149837.88</v>
      </c>
      <c r="C40" s="8">
        <v>156730.53</v>
      </c>
      <c r="D40" s="8">
        <v>152652.9</v>
      </c>
      <c r="E40" s="8">
        <v>143961.92000000001</v>
      </c>
      <c r="F40" s="8"/>
      <c r="G40" s="16"/>
      <c r="H40" s="16"/>
      <c r="I40" s="16"/>
      <c r="J40" s="16"/>
      <c r="K40" s="16"/>
      <c r="L40" s="10"/>
      <c r="M40" s="10"/>
      <c r="N40" s="5">
        <f t="shared" si="0"/>
        <v>603183.2300000001</v>
      </c>
      <c r="Q40" s="13"/>
    </row>
    <row r="41" spans="1:17" x14ac:dyDescent="0.2">
      <c r="A41" t="s">
        <v>14</v>
      </c>
      <c r="B41" s="5">
        <v>196310.16</v>
      </c>
      <c r="C41" s="8">
        <v>207265.05</v>
      </c>
      <c r="D41" s="8">
        <v>200784.23</v>
      </c>
      <c r="E41" s="8">
        <v>186971.15</v>
      </c>
      <c r="F41" s="8"/>
      <c r="G41" s="10"/>
      <c r="H41" s="10"/>
      <c r="I41" s="10"/>
      <c r="J41" s="10"/>
      <c r="K41" s="17"/>
      <c r="L41" s="10"/>
      <c r="M41" s="10"/>
      <c r="N41" s="5">
        <f t="shared" si="0"/>
        <v>791330.59</v>
      </c>
      <c r="Q41" s="13"/>
    </row>
    <row r="42" spans="1:17" x14ac:dyDescent="0.2">
      <c r="A42" t="s">
        <v>50</v>
      </c>
      <c r="B42" s="5"/>
      <c r="C42" s="8"/>
      <c r="D42" s="8"/>
      <c r="E42" s="8"/>
      <c r="F42" s="8"/>
      <c r="G42" s="4"/>
      <c r="H42" s="5"/>
      <c r="I42" s="5"/>
      <c r="J42" s="5"/>
      <c r="K42" s="17"/>
      <c r="L42" s="5"/>
      <c r="M42" s="5"/>
      <c r="N42" s="5">
        <f t="shared" si="0"/>
        <v>0</v>
      </c>
      <c r="Q42" s="13"/>
    </row>
    <row r="43" spans="1:17" x14ac:dyDescent="0.2">
      <c r="A43" t="s">
        <v>15</v>
      </c>
      <c r="B43" s="5"/>
      <c r="C43" s="8"/>
      <c r="D43" s="8"/>
      <c r="E43" s="8"/>
      <c r="F43" s="8"/>
      <c r="G43" s="4"/>
      <c r="H43" s="5"/>
      <c r="I43" s="5"/>
      <c r="J43" s="5"/>
      <c r="K43" s="17"/>
      <c r="L43" s="5"/>
      <c r="M43" s="5"/>
      <c r="N43" s="5">
        <f t="shared" si="0"/>
        <v>0</v>
      </c>
      <c r="Q43" s="13"/>
    </row>
    <row r="44" spans="1:17" x14ac:dyDescent="0.2">
      <c r="A44" t="s">
        <v>51</v>
      </c>
      <c r="B44" s="5"/>
      <c r="C44" s="8"/>
      <c r="D44" s="8"/>
      <c r="E44" s="8"/>
      <c r="F44" s="8"/>
      <c r="G44" s="4"/>
      <c r="H44" s="5"/>
      <c r="I44" s="5"/>
      <c r="J44" s="5"/>
      <c r="K44" s="17"/>
      <c r="L44" s="5"/>
      <c r="M44" s="5"/>
      <c r="N44" s="5">
        <f t="shared" si="0"/>
        <v>0</v>
      </c>
      <c r="Q44" s="13"/>
    </row>
    <row r="45" spans="1:17" x14ac:dyDescent="0.2">
      <c r="A45" t="s">
        <v>16</v>
      </c>
      <c r="B45" s="5">
        <v>112712.77</v>
      </c>
      <c r="C45" s="8">
        <v>117664.71</v>
      </c>
      <c r="D45" s="8">
        <v>114735.18</v>
      </c>
      <c r="E45" s="8">
        <v>108491.25</v>
      </c>
      <c r="F45" s="8"/>
      <c r="G45" s="16"/>
      <c r="H45" s="16"/>
      <c r="I45" s="16"/>
      <c r="J45" s="16"/>
      <c r="K45" s="16"/>
      <c r="L45" s="10"/>
      <c r="M45" s="10"/>
      <c r="N45" s="5">
        <f>SUM(B45:M45)</f>
        <v>453603.91000000003</v>
      </c>
      <c r="Q45" s="13"/>
    </row>
    <row r="46" spans="1:17" x14ac:dyDescent="0.2">
      <c r="A46" t="s">
        <v>52</v>
      </c>
      <c r="B46" s="5"/>
      <c r="C46" s="8"/>
      <c r="D46" s="8"/>
      <c r="E46" s="8"/>
      <c r="F46" s="8"/>
      <c r="G46" s="4"/>
      <c r="H46" s="5"/>
      <c r="I46" s="5"/>
      <c r="J46" s="5"/>
      <c r="K46" s="17"/>
      <c r="L46" s="5"/>
      <c r="M46" s="5"/>
      <c r="N46" s="5">
        <f>SUM(B46:M46)</f>
        <v>0</v>
      </c>
      <c r="Q46" s="13"/>
    </row>
    <row r="47" spans="1:17" x14ac:dyDescent="0.2">
      <c r="A47" t="s">
        <v>17</v>
      </c>
      <c r="B47" s="5">
        <v>155364.35</v>
      </c>
      <c r="C47" s="8">
        <v>166336.37</v>
      </c>
      <c r="D47" s="8">
        <v>159845.41</v>
      </c>
      <c r="E47" s="8">
        <v>146010.75</v>
      </c>
      <c r="F47" s="8"/>
      <c r="G47" s="16"/>
      <c r="H47" s="16"/>
      <c r="I47" s="16"/>
      <c r="J47" s="16"/>
      <c r="K47" s="16"/>
      <c r="L47" s="10"/>
      <c r="M47" s="10"/>
      <c r="N47" s="5">
        <f>SUM(B47:M47)</f>
        <v>627556.88</v>
      </c>
      <c r="Q47" s="13"/>
    </row>
    <row r="48" spans="1:17" x14ac:dyDescent="0.2">
      <c r="A48" t="s">
        <v>18</v>
      </c>
      <c r="B48" s="5"/>
      <c r="C48" s="8"/>
      <c r="D48" s="8"/>
      <c r="E48" s="8"/>
      <c r="F48" s="8"/>
      <c r="G48" s="16"/>
      <c r="H48" s="16"/>
      <c r="I48" s="16"/>
      <c r="J48" s="16"/>
      <c r="K48" s="16"/>
      <c r="L48" s="10"/>
      <c r="M48" s="10"/>
      <c r="N48" s="5">
        <f>SUM(B48:M48)</f>
        <v>0</v>
      </c>
      <c r="Q48" s="13"/>
    </row>
    <row r="49" spans="1:17" x14ac:dyDescent="0.2">
      <c r="A49" t="s">
        <v>19</v>
      </c>
      <c r="B49" s="5">
        <v>46006.71</v>
      </c>
      <c r="C49" s="8">
        <v>47957.58</v>
      </c>
      <c r="D49" s="8">
        <v>46803.46</v>
      </c>
      <c r="E49" s="8">
        <v>44343.6</v>
      </c>
      <c r="F49" s="8"/>
      <c r="G49" s="16"/>
      <c r="H49" s="16"/>
      <c r="I49" s="16"/>
      <c r="J49" s="16"/>
      <c r="K49" s="16"/>
      <c r="L49" s="10"/>
      <c r="M49" s="10"/>
      <c r="N49" s="5">
        <f>SUM(B49:M49)</f>
        <v>185111.35</v>
      </c>
      <c r="Q49" s="13"/>
    </row>
    <row r="50" spans="1:17" x14ac:dyDescent="0.2">
      <c r="A50" t="s">
        <v>53</v>
      </c>
      <c r="B50" s="5"/>
      <c r="C50" s="8"/>
      <c r="D50" s="8"/>
      <c r="E50" s="8"/>
      <c r="F50" s="8"/>
      <c r="G50" s="17"/>
      <c r="H50" s="17"/>
      <c r="I50" s="5"/>
      <c r="J50" s="17"/>
      <c r="K50" s="17"/>
      <c r="L50" s="5"/>
      <c r="M50" s="5"/>
      <c r="N50" s="5">
        <f t="shared" si="0"/>
        <v>0</v>
      </c>
      <c r="Q50" s="13"/>
    </row>
    <row r="51" spans="1:17" x14ac:dyDescent="0.2">
      <c r="A51" t="s">
        <v>54</v>
      </c>
      <c r="B51" s="5"/>
      <c r="C51" s="8"/>
      <c r="D51" s="8"/>
      <c r="E51" s="8"/>
      <c r="F51" s="8"/>
      <c r="G51" s="17"/>
      <c r="H51" s="17"/>
      <c r="I51" s="5"/>
      <c r="J51" s="17"/>
      <c r="K51" s="17"/>
      <c r="L51" s="5"/>
      <c r="M51" s="5"/>
      <c r="N51" s="5">
        <f t="shared" si="0"/>
        <v>0</v>
      </c>
      <c r="Q51" s="13"/>
    </row>
    <row r="52" spans="1:17" x14ac:dyDescent="0.2">
      <c r="A52" t="s">
        <v>55</v>
      </c>
      <c r="B52" s="5"/>
      <c r="C52" s="8"/>
      <c r="D52" s="8"/>
      <c r="E52" s="8"/>
      <c r="F52" s="8"/>
      <c r="G52" s="17"/>
      <c r="H52" s="17"/>
      <c r="I52" s="5"/>
      <c r="J52" s="17"/>
      <c r="K52" s="17"/>
      <c r="L52" s="5"/>
      <c r="M52" s="5"/>
      <c r="N52" s="5">
        <f t="shared" si="0"/>
        <v>0</v>
      </c>
    </row>
    <row r="53" spans="1:17" x14ac:dyDescent="0.2">
      <c r="A53" t="s">
        <v>20</v>
      </c>
      <c r="B53" s="5">
        <v>179747.14</v>
      </c>
      <c r="C53" s="8">
        <v>190901.59</v>
      </c>
      <c r="D53" s="8">
        <v>184302.71</v>
      </c>
      <c r="E53" s="8">
        <v>170238.01</v>
      </c>
      <c r="F53" s="8"/>
      <c r="G53" s="16"/>
      <c r="H53" s="16"/>
      <c r="I53" s="16"/>
      <c r="J53" s="16"/>
      <c r="K53" s="16"/>
      <c r="L53" s="10"/>
      <c r="M53" s="10"/>
      <c r="N53" s="5">
        <f>SUM(B53:M53)</f>
        <v>725189.45</v>
      </c>
    </row>
    <row r="54" spans="1:17" x14ac:dyDescent="0.2">
      <c r="A54" t="s">
        <v>21</v>
      </c>
      <c r="B54" s="5">
        <v>42857.94</v>
      </c>
      <c r="C54" s="8">
        <v>44683.89</v>
      </c>
      <c r="D54" s="8">
        <v>43603.67</v>
      </c>
      <c r="E54" s="8">
        <v>41301.32</v>
      </c>
      <c r="F54" s="8"/>
      <c r="G54" s="16"/>
      <c r="H54" s="16"/>
      <c r="I54" s="16"/>
      <c r="J54" s="16"/>
      <c r="K54" s="16"/>
      <c r="L54" s="10"/>
      <c r="M54" s="10"/>
      <c r="N54" s="5">
        <f>SUM(B54:M54)</f>
        <v>172446.82</v>
      </c>
    </row>
    <row r="55" spans="1:17" x14ac:dyDescent="0.2">
      <c r="A55" t="s">
        <v>22</v>
      </c>
      <c r="B55" s="5">
        <v>105208.67</v>
      </c>
      <c r="C55" s="8">
        <v>109922.01</v>
      </c>
      <c r="D55" s="8">
        <v>107133.64</v>
      </c>
      <c r="E55" s="8">
        <v>101190.57</v>
      </c>
      <c r="F55" s="8"/>
      <c r="G55" s="16"/>
      <c r="H55" s="16"/>
      <c r="I55" s="16"/>
      <c r="J55" s="16"/>
      <c r="K55" s="16"/>
      <c r="L55" s="10"/>
      <c r="M55" s="10"/>
      <c r="N55" s="5">
        <f>SUM(B55:M55)</f>
        <v>423454.89</v>
      </c>
    </row>
    <row r="56" spans="1:17" x14ac:dyDescent="0.2">
      <c r="A56" t="s">
        <v>56</v>
      </c>
      <c r="B56" s="5"/>
      <c r="C56" s="8"/>
      <c r="D56" s="8"/>
      <c r="E56" s="8"/>
      <c r="F56" s="8"/>
      <c r="G56" s="4"/>
      <c r="H56" s="17"/>
      <c r="I56" s="5"/>
      <c r="J56" s="17"/>
      <c r="K56" s="17"/>
      <c r="L56" s="5"/>
      <c r="M56" s="5"/>
      <c r="N56" s="5">
        <f t="shared" si="0"/>
        <v>0</v>
      </c>
    </row>
    <row r="57" spans="1:17" x14ac:dyDescent="0.2">
      <c r="A57" t="s">
        <v>23</v>
      </c>
      <c r="B57" s="5"/>
      <c r="C57" s="8"/>
      <c r="D57" s="8"/>
      <c r="E57" s="8"/>
      <c r="F57" s="8"/>
      <c r="G57" s="4"/>
      <c r="H57" s="17"/>
      <c r="I57" s="5"/>
      <c r="J57" s="17"/>
      <c r="K57" s="17"/>
      <c r="L57" s="5"/>
      <c r="M57" s="5"/>
      <c r="N57" s="5">
        <f t="shared" si="0"/>
        <v>0</v>
      </c>
    </row>
    <row r="58" spans="1:17" x14ac:dyDescent="0.2">
      <c r="A58" t="s">
        <v>24</v>
      </c>
      <c r="B58" s="5"/>
      <c r="C58" s="8"/>
      <c r="D58" s="8"/>
      <c r="E58" s="8"/>
      <c r="F58" s="8"/>
      <c r="G58" s="4"/>
      <c r="H58" s="17"/>
      <c r="I58" s="5"/>
      <c r="J58" s="17"/>
      <c r="K58" s="17"/>
      <c r="L58" s="5"/>
      <c r="M58" s="5"/>
      <c r="N58" s="5">
        <f t="shared" si="0"/>
        <v>0</v>
      </c>
    </row>
    <row r="59" spans="1:17" x14ac:dyDescent="0.2">
      <c r="A59" t="s">
        <v>57</v>
      </c>
      <c r="B59" s="5"/>
      <c r="C59" s="8"/>
      <c r="D59" s="8"/>
      <c r="E59" s="8"/>
      <c r="F59" s="8"/>
      <c r="G59" s="4"/>
      <c r="H59" s="17"/>
      <c r="I59" s="5"/>
      <c r="J59" s="17"/>
      <c r="K59" s="17"/>
      <c r="L59" s="5"/>
      <c r="M59" s="5"/>
      <c r="N59" s="5">
        <f t="shared" si="0"/>
        <v>0</v>
      </c>
    </row>
    <row r="60" spans="1:17" x14ac:dyDescent="0.2">
      <c r="A60" t="s">
        <v>58</v>
      </c>
      <c r="B60" s="5"/>
      <c r="C60" s="8"/>
      <c r="D60" s="8"/>
      <c r="E60" s="8"/>
      <c r="F60" s="8"/>
      <c r="G60" s="4"/>
      <c r="H60" s="17"/>
      <c r="I60" s="5"/>
      <c r="J60" s="17"/>
      <c r="K60" s="17"/>
      <c r="L60" s="5"/>
      <c r="M60" s="5"/>
      <c r="N60" s="5">
        <f t="shared" si="0"/>
        <v>0</v>
      </c>
    </row>
    <row r="61" spans="1:17" x14ac:dyDescent="0.2">
      <c r="A61" t="s">
        <v>59</v>
      </c>
      <c r="B61" s="5"/>
      <c r="C61" s="8"/>
      <c r="D61" s="8"/>
      <c r="E61" s="8"/>
      <c r="F61" s="8"/>
      <c r="G61" s="4"/>
      <c r="H61" s="5"/>
      <c r="I61" s="5"/>
      <c r="J61" s="5"/>
      <c r="K61" s="5"/>
      <c r="L61" s="5"/>
      <c r="M61" s="5"/>
      <c r="N61" s="5">
        <f t="shared" si="0"/>
        <v>0</v>
      </c>
    </row>
    <row r="62" spans="1:17" x14ac:dyDescent="0.2">
      <c r="A62" t="s">
        <v>25</v>
      </c>
      <c r="B62" s="5"/>
      <c r="C62" s="8"/>
      <c r="D62" s="8"/>
      <c r="E62" s="8"/>
      <c r="F62" s="8"/>
      <c r="G62" s="4"/>
      <c r="H62" s="5"/>
      <c r="I62" s="5"/>
      <c r="J62" s="5"/>
      <c r="K62" s="5"/>
      <c r="L62" s="5"/>
      <c r="M62" s="5"/>
      <c r="N62" s="5">
        <f t="shared" si="0"/>
        <v>0</v>
      </c>
    </row>
    <row r="63" spans="1:17" x14ac:dyDescent="0.2">
      <c r="A63" t="s">
        <v>60</v>
      </c>
      <c r="B63" s="5"/>
      <c r="C63" s="8"/>
      <c r="D63" s="8"/>
      <c r="E63" s="8"/>
      <c r="F63" s="8"/>
      <c r="G63" s="4"/>
      <c r="H63" s="5"/>
      <c r="I63" s="5"/>
      <c r="J63" s="5"/>
      <c r="K63" s="5"/>
      <c r="L63" s="5"/>
      <c r="M63" s="5"/>
      <c r="N63" s="5">
        <f t="shared" si="0"/>
        <v>0</v>
      </c>
    </row>
    <row r="64" spans="1:17" x14ac:dyDescent="0.2">
      <c r="A64" t="s">
        <v>61</v>
      </c>
      <c r="B64" s="5"/>
      <c r="C64" s="8"/>
      <c r="D64" s="8"/>
      <c r="E64" s="8"/>
      <c r="F64" s="8"/>
      <c r="G64" s="4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8"/>
      <c r="D65" s="8"/>
      <c r="E65" s="8"/>
      <c r="F65" s="8"/>
      <c r="G65" s="4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/>
      <c r="C66" s="8"/>
      <c r="D66" s="8"/>
      <c r="E66" s="8"/>
      <c r="F66" s="8"/>
      <c r="G66" s="4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/>
      <c r="C67" s="8"/>
      <c r="D67" s="8"/>
      <c r="E67" s="8"/>
      <c r="F67" s="8"/>
      <c r="G67" s="4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/>
      <c r="C68" s="8"/>
      <c r="D68" s="8"/>
      <c r="E68" s="8"/>
      <c r="F68" s="8"/>
      <c r="G68" s="4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/>
      <c r="C69" s="8"/>
      <c r="D69" s="8"/>
      <c r="E69" s="8"/>
      <c r="F69" s="8"/>
      <c r="G69" s="4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/>
      <c r="C70" s="8"/>
      <c r="D70" s="8"/>
      <c r="E70" s="8"/>
      <c r="F70" s="8"/>
      <c r="G70" s="4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/>
      <c r="C71" s="8"/>
      <c r="D71" s="8"/>
      <c r="E71" s="8"/>
      <c r="F71" s="8"/>
      <c r="G71" s="4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/>
      <c r="C72" s="8"/>
      <c r="D72" s="8"/>
      <c r="E72" s="8"/>
      <c r="F72" s="8"/>
      <c r="G72" s="4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/>
      <c r="C73" s="8"/>
      <c r="D73" s="8"/>
      <c r="E73" s="8"/>
      <c r="F73" s="8"/>
      <c r="G73" s="4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8"/>
      <c r="D74" s="8"/>
      <c r="E74" s="8"/>
      <c r="F74" s="8"/>
      <c r="G74" s="4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/>
      <c r="C75" s="8"/>
      <c r="D75" s="8"/>
      <c r="E75" s="8"/>
      <c r="F75" s="8"/>
      <c r="G75" s="4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">
      <c r="A76" t="s">
        <v>71</v>
      </c>
      <c r="B76" s="5">
        <v>179970.66</v>
      </c>
      <c r="C76" s="8">
        <v>191600.72</v>
      </c>
      <c r="D76" s="8">
        <v>184720.48</v>
      </c>
      <c r="E76" s="8">
        <v>170056.07</v>
      </c>
      <c r="F76" s="8"/>
      <c r="G76" s="16"/>
      <c r="H76" s="16"/>
      <c r="I76" s="16"/>
      <c r="J76" s="16"/>
      <c r="K76" s="16"/>
      <c r="L76" s="10"/>
      <c r="M76" s="10"/>
      <c r="N76" s="5">
        <f t="shared" ref="N76:N82" si="1">SUM(B76:M76)</f>
        <v>726347.92999999993</v>
      </c>
    </row>
    <row r="77" spans="1:14" x14ac:dyDescent="0.2">
      <c r="A77" t="s">
        <v>28</v>
      </c>
      <c r="B77" s="5"/>
      <c r="C77" s="8"/>
      <c r="D77" s="8"/>
      <c r="E77" s="8"/>
      <c r="F77" s="8"/>
      <c r="G77" s="16"/>
      <c r="H77" s="16"/>
      <c r="I77" s="16"/>
      <c r="J77" s="16"/>
      <c r="K77" s="16"/>
      <c r="L77" s="5"/>
      <c r="M77" s="5"/>
      <c r="N77" s="5">
        <f t="shared" si="1"/>
        <v>0</v>
      </c>
    </row>
    <row r="78" spans="1:14" x14ac:dyDescent="0.2">
      <c r="A78" t="s">
        <v>29</v>
      </c>
      <c r="B78" s="5">
        <v>61674.69</v>
      </c>
      <c r="C78" s="8">
        <v>64515</v>
      </c>
      <c r="D78" s="8">
        <v>62834.7</v>
      </c>
      <c r="E78" s="8">
        <v>59253.34</v>
      </c>
      <c r="F78" s="8"/>
      <c r="G78" s="16"/>
      <c r="H78" s="16"/>
      <c r="I78" s="16"/>
      <c r="J78" s="16"/>
      <c r="K78" s="16"/>
      <c r="L78" s="10"/>
      <c r="M78" s="10"/>
      <c r="N78" s="5">
        <f t="shared" si="1"/>
        <v>248277.73</v>
      </c>
    </row>
    <row r="79" spans="1:14" x14ac:dyDescent="0.2">
      <c r="A79" t="s">
        <v>72</v>
      </c>
      <c r="B79" s="5"/>
      <c r="C79" s="8"/>
      <c r="D79" s="8"/>
      <c r="E79" s="8"/>
      <c r="F79" s="8"/>
      <c r="G79" s="17"/>
      <c r="H79" s="17"/>
      <c r="I79" s="17"/>
      <c r="J79" s="17"/>
      <c r="K79" s="17"/>
      <c r="L79" s="5"/>
      <c r="M79" s="5"/>
      <c r="N79" s="5">
        <f t="shared" si="1"/>
        <v>0</v>
      </c>
    </row>
    <row r="80" spans="1:14" x14ac:dyDescent="0.2">
      <c r="A80" t="s">
        <v>73</v>
      </c>
      <c r="B80" s="5">
        <v>138889.1</v>
      </c>
      <c r="C80" s="8">
        <v>147184.25</v>
      </c>
      <c r="D80" s="8">
        <v>142276.91</v>
      </c>
      <c r="E80" s="8">
        <v>131817.51999999999</v>
      </c>
      <c r="F80" s="8"/>
      <c r="G80" s="16"/>
      <c r="H80" s="16"/>
      <c r="I80" s="16"/>
      <c r="J80" s="16"/>
      <c r="K80" s="16"/>
      <c r="L80" s="10"/>
      <c r="M80" s="10"/>
      <c r="N80" s="5">
        <f t="shared" si="1"/>
        <v>560167.78</v>
      </c>
    </row>
    <row r="81" spans="1:14" x14ac:dyDescent="0.2">
      <c r="A81" t="s">
        <v>74</v>
      </c>
      <c r="B81" s="5"/>
      <c r="C81" s="8"/>
      <c r="D81" s="8"/>
      <c r="E81" s="8"/>
      <c r="F81" s="8"/>
      <c r="G81" s="17"/>
      <c r="H81" s="17"/>
      <c r="I81" s="17"/>
      <c r="J81" s="17"/>
      <c r="K81" s="17"/>
      <c r="L81" s="5"/>
      <c r="M81" s="5"/>
      <c r="N81" s="5">
        <f t="shared" si="1"/>
        <v>0</v>
      </c>
    </row>
    <row r="82" spans="1:14" x14ac:dyDescent="0.2">
      <c r="A82" t="s">
        <v>30</v>
      </c>
      <c r="B82" s="5">
        <v>119014.74</v>
      </c>
      <c r="C82" s="8">
        <v>125264.86</v>
      </c>
      <c r="D82" s="8">
        <v>121567.34</v>
      </c>
      <c r="E82" s="8">
        <v>113686.54</v>
      </c>
      <c r="F82" s="8"/>
      <c r="G82" s="16"/>
      <c r="H82" s="16"/>
      <c r="I82" s="16"/>
      <c r="J82" s="16"/>
      <c r="K82" s="16"/>
      <c r="L82" s="10"/>
      <c r="M82" s="10"/>
      <c r="N82" s="5">
        <f t="shared" si="1"/>
        <v>479533.48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2427813.2800000003</v>
      </c>
      <c r="C84" s="5">
        <f>SUM(C16:C82)</f>
        <v>2556892.34</v>
      </c>
      <c r="D84" s="5">
        <f>SUM(D16:D82)</f>
        <v>2480530.27</v>
      </c>
      <c r="E84" s="5">
        <f>SUM(E16:E82)</f>
        <v>2317773.8400000003</v>
      </c>
      <c r="F84" s="5">
        <f t="shared" ref="F84:K84" si="2">SUM(F16:F82)</f>
        <v>0</v>
      </c>
      <c r="G84" s="5">
        <f t="shared" si="2"/>
        <v>0</v>
      </c>
      <c r="H84" s="5">
        <f t="shared" si="2"/>
        <v>0</v>
      </c>
      <c r="I84" s="5">
        <f t="shared" si="2"/>
        <v>0</v>
      </c>
      <c r="J84" s="5">
        <f t="shared" si="2"/>
        <v>0</v>
      </c>
      <c r="K84" s="5">
        <f t="shared" si="2"/>
        <v>0</v>
      </c>
      <c r="L84" s="5">
        <f>SUM(L16:L82)</f>
        <v>0</v>
      </c>
      <c r="M84" s="5">
        <f>SUM(M16:M82)</f>
        <v>0</v>
      </c>
      <c r="N84" s="5">
        <f>SUM(B84:M84)</f>
        <v>9783009.7300000004</v>
      </c>
    </row>
    <row r="87" spans="1:14" ht="15" customHeight="1" x14ac:dyDescent="0.2"/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</sheetPr>
  <dimension ref="A1:T230"/>
  <sheetViews>
    <sheetView workbookViewId="0">
      <pane ySplit="13" topLeftCell="A14" activePane="bottomLeft" state="frozen"/>
      <selection pane="bottomLeft" activeCell="B16" sqref="B16:E82"/>
    </sheetView>
  </sheetViews>
  <sheetFormatPr defaultRowHeight="12.75" x14ac:dyDescent="0.2"/>
  <cols>
    <col min="1" max="1" width="16.1640625" bestFit="1" customWidth="1"/>
    <col min="2" max="13" width="8.1640625" bestFit="1" customWidth="1"/>
    <col min="14" max="14" width="9.5" bestFit="1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/>
    <row r="13" spans="1:14" x14ac:dyDescent="0.2">
      <c r="B13" s="1">
        <f>'Half-Cent to County before'!B13</f>
        <v>44378</v>
      </c>
      <c r="C13" s="1">
        <f>'Half-Cent to County before'!C13</f>
        <v>44409</v>
      </c>
      <c r="D13" s="1">
        <f>'Half-Cent to County before'!D13</f>
        <v>44440</v>
      </c>
      <c r="E13" s="1">
        <f>'Half-Cent to County before'!E13</f>
        <v>44470</v>
      </c>
      <c r="F13" s="1">
        <f>'Half-Cent to County before'!F13</f>
        <v>44501</v>
      </c>
      <c r="G13" s="1">
        <f>'Half-Cent to County before'!G13</f>
        <v>44531</v>
      </c>
      <c r="H13" s="1">
        <f>'Half-Cent to County before'!H13</f>
        <v>44562</v>
      </c>
      <c r="I13" s="1">
        <f>'Half-Cent to County before'!I13</f>
        <v>44593</v>
      </c>
      <c r="J13" s="1">
        <f>'Half-Cent to County before'!J13</f>
        <v>44621</v>
      </c>
      <c r="K13" s="1">
        <f>'Half-Cent to County before'!K13</f>
        <v>44652</v>
      </c>
      <c r="L13" s="1">
        <f>'Half-Cent to County before'!L13</f>
        <v>44682</v>
      </c>
      <c r="M13" s="1">
        <f>'Half-Cent to County before'!M13</f>
        <v>44713</v>
      </c>
      <c r="N13" s="1" t="str">
        <f>'Half-Cent to County before'!N13</f>
        <v>SFY21-22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20" x14ac:dyDescent="0.2">
      <c r="A17" t="s">
        <v>39</v>
      </c>
      <c r="B17" s="8">
        <v>3095.83</v>
      </c>
      <c r="C17" s="8">
        <v>3095.83</v>
      </c>
      <c r="D17" s="8">
        <v>3095.83</v>
      </c>
      <c r="E17" s="8">
        <v>3095.83</v>
      </c>
      <c r="F17" s="8"/>
      <c r="G17" s="22"/>
      <c r="H17" s="22"/>
      <c r="I17" s="22"/>
      <c r="J17" s="8"/>
      <c r="K17" s="8"/>
      <c r="L17" s="8"/>
      <c r="M17" s="8"/>
      <c r="N17" s="5">
        <f>SUM(B17:M17)</f>
        <v>12383.32</v>
      </c>
    </row>
    <row r="18" spans="1:20" x14ac:dyDescent="0.2">
      <c r="A18" t="s">
        <v>40</v>
      </c>
      <c r="B18" s="8"/>
      <c r="C18" s="8"/>
      <c r="D18" s="8"/>
      <c r="E18" s="8"/>
      <c r="F18" s="8"/>
      <c r="N18" s="5">
        <f t="shared" ref="N18:N80" si="0">SUM(B18:M18)</f>
        <v>0</v>
      </c>
    </row>
    <row r="19" spans="1:20" x14ac:dyDescent="0.2">
      <c r="A19" t="s">
        <v>2</v>
      </c>
      <c r="B19" s="8">
        <v>4893.74</v>
      </c>
      <c r="C19" s="8">
        <v>4893.74</v>
      </c>
      <c r="D19" s="8">
        <v>4893.74</v>
      </c>
      <c r="E19" s="8">
        <v>4893.74</v>
      </c>
      <c r="F19" s="8"/>
      <c r="G19" s="8"/>
      <c r="H19" s="8"/>
      <c r="I19" s="8"/>
      <c r="J19" s="8"/>
      <c r="K19" s="8"/>
      <c r="L19" s="8"/>
      <c r="M19" s="8"/>
      <c r="N19" s="5">
        <f>SUM(B19:M19)</f>
        <v>19574.96</v>
      </c>
    </row>
    <row r="20" spans="1:20" x14ac:dyDescent="0.2">
      <c r="A20" t="s">
        <v>41</v>
      </c>
      <c r="B20" s="8"/>
      <c r="C20" s="8"/>
      <c r="D20" s="8"/>
      <c r="E20" s="8"/>
      <c r="F20" s="8"/>
      <c r="N20" s="5">
        <f t="shared" si="0"/>
        <v>0</v>
      </c>
    </row>
    <row r="21" spans="1:20" x14ac:dyDescent="0.2">
      <c r="A21" t="s">
        <v>42</v>
      </c>
      <c r="B21" s="8"/>
      <c r="C21" s="8"/>
      <c r="D21" s="8"/>
      <c r="E21" s="8"/>
      <c r="F21" s="8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20" x14ac:dyDescent="0.2">
      <c r="A22" t="s">
        <v>3</v>
      </c>
      <c r="B22" s="8">
        <v>2006.34</v>
      </c>
      <c r="C22" s="8">
        <v>2006.34</v>
      </c>
      <c r="D22" s="8">
        <v>2006.34</v>
      </c>
      <c r="E22" s="8">
        <v>2006.34</v>
      </c>
      <c r="F22" s="8"/>
      <c r="G22" s="8"/>
      <c r="H22" s="8"/>
      <c r="I22" s="8"/>
      <c r="J22" s="8"/>
      <c r="K22" s="8"/>
      <c r="L22" s="8"/>
      <c r="M22" s="8"/>
      <c r="N22" s="5">
        <f>SUM(B22:M22)</f>
        <v>8025.36</v>
      </c>
    </row>
    <row r="23" spans="1:20" x14ac:dyDescent="0.2">
      <c r="A23" t="s">
        <v>43</v>
      </c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20" x14ac:dyDescent="0.2">
      <c r="A24" t="s">
        <v>44</v>
      </c>
      <c r="B24" s="8"/>
      <c r="C24" s="8"/>
      <c r="D24" s="8"/>
      <c r="E24" s="8"/>
      <c r="F24" s="8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20" x14ac:dyDescent="0.2">
      <c r="A25" t="s">
        <v>45</v>
      </c>
      <c r="B25" s="8"/>
      <c r="C25" s="8"/>
      <c r="D25" s="8"/>
      <c r="E25" s="8"/>
      <c r="F25" s="8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20" x14ac:dyDescent="0.2">
      <c r="A26" t="s">
        <v>46</v>
      </c>
      <c r="B26" s="8"/>
      <c r="C26" s="8"/>
      <c r="D26" s="8"/>
      <c r="E26" s="8"/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R26" s="7"/>
    </row>
    <row r="27" spans="1:20" x14ac:dyDescent="0.2">
      <c r="A27" t="s">
        <v>4</v>
      </c>
      <c r="B27" s="8"/>
      <c r="C27" s="8"/>
      <c r="D27" s="8"/>
      <c r="E27" s="8"/>
      <c r="F27" s="8"/>
      <c r="G27" s="5"/>
      <c r="H27" s="5"/>
      <c r="I27" s="5"/>
      <c r="J27" s="5"/>
      <c r="K27" s="5"/>
      <c r="L27" s="5"/>
      <c r="M27" s="5"/>
      <c r="N27" s="5">
        <f t="shared" si="0"/>
        <v>0</v>
      </c>
      <c r="R27" s="7"/>
    </row>
    <row r="28" spans="1:20" x14ac:dyDescent="0.2">
      <c r="A28" t="s">
        <v>94</v>
      </c>
      <c r="B28" s="8"/>
      <c r="C28" s="8"/>
      <c r="D28" s="8"/>
      <c r="E28" s="8"/>
      <c r="F28" s="8"/>
      <c r="G28" s="5"/>
      <c r="H28" s="5"/>
      <c r="I28" s="5"/>
      <c r="J28" s="5"/>
      <c r="K28" s="5"/>
      <c r="L28" s="5"/>
      <c r="M28" s="5"/>
      <c r="N28" s="5">
        <f t="shared" si="0"/>
        <v>0</v>
      </c>
      <c r="R28" s="7"/>
    </row>
    <row r="29" spans="1:20" x14ac:dyDescent="0.2">
      <c r="A29" t="s">
        <v>5</v>
      </c>
      <c r="B29" s="8"/>
      <c r="C29" s="8"/>
      <c r="D29" s="8"/>
      <c r="E29" s="8"/>
      <c r="F29" s="8"/>
      <c r="G29" s="5"/>
      <c r="H29" s="5"/>
      <c r="I29" s="5"/>
      <c r="J29" s="5"/>
      <c r="K29" s="5"/>
      <c r="L29" s="5"/>
      <c r="M29" s="5"/>
      <c r="N29" s="5">
        <f t="shared" si="0"/>
        <v>0</v>
      </c>
      <c r="R29" s="7"/>
    </row>
    <row r="30" spans="1:20" x14ac:dyDescent="0.2">
      <c r="A30" t="s">
        <v>6</v>
      </c>
      <c r="B30" s="8">
        <v>2145.7199999999998</v>
      </c>
      <c r="C30" s="8">
        <v>2145.7199999999998</v>
      </c>
      <c r="D30" s="8">
        <v>2145.7199999999998</v>
      </c>
      <c r="E30" s="8">
        <v>2145.7199999999998</v>
      </c>
      <c r="F30" s="8"/>
      <c r="G30" s="8"/>
      <c r="H30" s="8"/>
      <c r="I30" s="8"/>
      <c r="J30" s="8"/>
      <c r="K30" s="8"/>
      <c r="L30" s="8"/>
      <c r="M30" s="8"/>
      <c r="N30" s="5">
        <f t="shared" si="0"/>
        <v>8582.8799999999992</v>
      </c>
      <c r="R30" s="7"/>
    </row>
    <row r="31" spans="1:20" x14ac:dyDescent="0.2">
      <c r="A31" t="s">
        <v>47</v>
      </c>
      <c r="B31" s="8"/>
      <c r="C31" s="8"/>
      <c r="D31" s="8"/>
      <c r="E31" s="8"/>
      <c r="F31" s="8"/>
      <c r="G31" s="5"/>
      <c r="H31" s="5"/>
      <c r="I31" s="5"/>
      <c r="J31" s="5"/>
      <c r="K31" s="5"/>
      <c r="L31" s="5"/>
      <c r="M31" s="5"/>
      <c r="N31" s="5">
        <f t="shared" si="0"/>
        <v>0</v>
      </c>
      <c r="R31" s="7"/>
      <c r="S31" s="11"/>
      <c r="T31" s="8"/>
    </row>
    <row r="32" spans="1:20" x14ac:dyDescent="0.2">
      <c r="A32" t="s">
        <v>48</v>
      </c>
      <c r="B32" s="8"/>
      <c r="C32" s="8"/>
      <c r="D32" s="8"/>
      <c r="E32" s="8"/>
      <c r="F32" s="8"/>
      <c r="G32" s="5"/>
      <c r="H32" s="5"/>
      <c r="I32" s="5"/>
      <c r="J32" s="5"/>
      <c r="K32" s="5"/>
      <c r="L32" s="5"/>
      <c r="M32" s="5"/>
      <c r="N32" s="5">
        <f t="shared" si="0"/>
        <v>0</v>
      </c>
      <c r="R32" s="7"/>
      <c r="S32" s="11"/>
      <c r="T32" s="8"/>
    </row>
    <row r="33" spans="1:20" x14ac:dyDescent="0.2">
      <c r="A33" t="s">
        <v>7</v>
      </c>
      <c r="B33" s="8"/>
      <c r="C33" s="8"/>
      <c r="D33" s="8"/>
      <c r="E33" s="8"/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R33" s="7"/>
      <c r="S33" s="11"/>
      <c r="T33" s="8"/>
    </row>
    <row r="34" spans="1:20" x14ac:dyDescent="0.2">
      <c r="A34" t="s">
        <v>8</v>
      </c>
      <c r="B34" s="8">
        <v>1600.98</v>
      </c>
      <c r="C34" s="8">
        <v>1600.98</v>
      </c>
      <c r="D34" s="8">
        <v>1600.98</v>
      </c>
      <c r="E34" s="8">
        <v>1600.98</v>
      </c>
      <c r="F34" s="8"/>
      <c r="G34" s="8"/>
      <c r="H34" s="8"/>
      <c r="I34" s="8"/>
      <c r="J34" s="8"/>
      <c r="K34" s="8"/>
      <c r="L34" s="8"/>
      <c r="M34" s="8"/>
      <c r="N34" s="5">
        <f t="shared" si="0"/>
        <v>6403.92</v>
      </c>
      <c r="R34" s="7"/>
      <c r="S34" s="11"/>
      <c r="T34" s="8"/>
    </row>
    <row r="35" spans="1:20" x14ac:dyDescent="0.2">
      <c r="A35" t="s">
        <v>9</v>
      </c>
      <c r="B35" s="8"/>
      <c r="C35" s="8"/>
      <c r="D35" s="8"/>
      <c r="E35" s="8"/>
      <c r="F35" s="8"/>
      <c r="G35" s="5"/>
      <c r="H35" s="5"/>
      <c r="I35" s="5"/>
      <c r="J35" s="5"/>
      <c r="K35" s="5"/>
      <c r="L35" s="5"/>
      <c r="M35" s="5"/>
      <c r="N35" s="5">
        <f t="shared" si="0"/>
        <v>0</v>
      </c>
      <c r="R35" s="7"/>
      <c r="S35" s="11"/>
      <c r="T35" s="8"/>
    </row>
    <row r="36" spans="1:20" x14ac:dyDescent="0.2">
      <c r="A36" t="s">
        <v>10</v>
      </c>
      <c r="B36" s="8"/>
      <c r="C36" s="8"/>
      <c r="D36" s="8"/>
      <c r="E36" s="8"/>
      <c r="F36" s="8"/>
      <c r="G36" s="5"/>
      <c r="H36" s="5"/>
      <c r="I36" s="5"/>
      <c r="J36" s="5"/>
      <c r="K36" s="5"/>
      <c r="L36" s="5"/>
      <c r="M36" s="5"/>
      <c r="N36" s="5">
        <f t="shared" si="0"/>
        <v>0</v>
      </c>
      <c r="R36" s="7"/>
      <c r="S36" s="11"/>
      <c r="T36" s="8"/>
    </row>
    <row r="37" spans="1:20" x14ac:dyDescent="0.2">
      <c r="A37" t="s">
        <v>11</v>
      </c>
      <c r="B37" s="8">
        <v>1225.03</v>
      </c>
      <c r="C37" s="8">
        <v>1225.03</v>
      </c>
      <c r="D37" s="8">
        <v>1225.03</v>
      </c>
      <c r="E37" s="8">
        <v>1225.03</v>
      </c>
      <c r="F37" s="8"/>
      <c r="G37" s="5"/>
      <c r="H37" s="5"/>
      <c r="I37" s="5"/>
      <c r="J37" s="5"/>
      <c r="K37" s="5"/>
      <c r="L37" s="5"/>
      <c r="M37" s="5"/>
      <c r="N37" s="5">
        <f t="shared" si="0"/>
        <v>4900.12</v>
      </c>
      <c r="R37" s="7"/>
      <c r="S37" s="11"/>
      <c r="T37" s="8"/>
    </row>
    <row r="38" spans="1:20" x14ac:dyDescent="0.2">
      <c r="A38" t="s">
        <v>49</v>
      </c>
      <c r="B38" s="8">
        <v>1391.26</v>
      </c>
      <c r="C38" s="8">
        <v>1391.26</v>
      </c>
      <c r="D38" s="8">
        <v>1391.26</v>
      </c>
      <c r="E38" s="8">
        <v>1391.26</v>
      </c>
      <c r="F38" s="8"/>
      <c r="G38" s="8"/>
      <c r="H38" s="8"/>
      <c r="I38" s="8"/>
      <c r="J38" s="8"/>
      <c r="K38" s="8"/>
      <c r="L38" s="8"/>
      <c r="M38" s="8"/>
      <c r="N38" s="5">
        <f>SUM(B38:M38)</f>
        <v>5565.04</v>
      </c>
      <c r="R38" s="7"/>
      <c r="S38" s="11"/>
      <c r="T38" s="8"/>
    </row>
    <row r="39" spans="1:20" x14ac:dyDescent="0.2">
      <c r="A39" t="s">
        <v>12</v>
      </c>
      <c r="B39" s="8">
        <v>2934.7</v>
      </c>
      <c r="C39" s="8">
        <v>2934.7</v>
      </c>
      <c r="D39" s="8">
        <v>2934.7</v>
      </c>
      <c r="E39" s="8">
        <v>2934.7</v>
      </c>
      <c r="F39" s="8"/>
      <c r="G39" s="8"/>
      <c r="H39" s="8"/>
      <c r="I39" s="8"/>
      <c r="J39" s="8"/>
      <c r="K39" s="8"/>
      <c r="L39" s="8"/>
      <c r="M39" s="8"/>
      <c r="N39" s="5">
        <f>SUM(B39:M39)</f>
        <v>11738.8</v>
      </c>
      <c r="R39" s="7"/>
      <c r="S39" s="11"/>
      <c r="T39" s="8"/>
    </row>
    <row r="40" spans="1:20" x14ac:dyDescent="0.2">
      <c r="A40" t="s">
        <v>13</v>
      </c>
      <c r="B40" s="5"/>
      <c r="C40" s="8"/>
      <c r="D40" s="8"/>
      <c r="E40" s="8"/>
      <c r="F40" s="8"/>
      <c r="G40" s="5"/>
      <c r="H40" s="5"/>
      <c r="I40" s="5"/>
      <c r="J40" s="5"/>
      <c r="K40" s="5"/>
      <c r="L40" s="5"/>
      <c r="M40" s="5"/>
      <c r="N40" s="5">
        <f t="shared" si="0"/>
        <v>0</v>
      </c>
      <c r="R40" s="7"/>
      <c r="S40" s="11"/>
      <c r="T40" s="8"/>
    </row>
    <row r="41" spans="1:20" x14ac:dyDescent="0.2">
      <c r="A41" t="s">
        <v>14</v>
      </c>
      <c r="B41" s="5"/>
      <c r="C41" s="8"/>
      <c r="D41" s="8"/>
      <c r="E41" s="8"/>
      <c r="F41" s="8"/>
      <c r="G41" s="5"/>
      <c r="H41" s="5"/>
      <c r="I41" s="5"/>
      <c r="J41" s="5"/>
      <c r="K41" s="5"/>
      <c r="L41" s="5"/>
      <c r="M41" s="5"/>
      <c r="N41" s="5">
        <f t="shared" si="0"/>
        <v>0</v>
      </c>
      <c r="R41" s="7"/>
      <c r="S41" s="11"/>
      <c r="T41" s="8"/>
    </row>
    <row r="42" spans="1:20" x14ac:dyDescent="0.2">
      <c r="A42" t="s">
        <v>50</v>
      </c>
      <c r="B42" s="5"/>
      <c r="C42" s="8"/>
      <c r="D42" s="8"/>
      <c r="E42" s="8"/>
      <c r="F42" s="8"/>
      <c r="G42" s="5"/>
      <c r="H42" s="5"/>
      <c r="I42" s="5"/>
      <c r="J42" s="5"/>
      <c r="K42" s="5"/>
      <c r="L42" s="5"/>
      <c r="M42" s="5"/>
      <c r="N42" s="5">
        <f t="shared" si="0"/>
        <v>0</v>
      </c>
      <c r="R42" s="7"/>
      <c r="S42" s="11"/>
      <c r="T42" s="8"/>
    </row>
    <row r="43" spans="1:20" x14ac:dyDescent="0.2">
      <c r="A43" t="s">
        <v>15</v>
      </c>
      <c r="B43" s="5"/>
      <c r="C43" s="8"/>
      <c r="D43" s="8"/>
      <c r="E43" s="8"/>
      <c r="F43" s="8"/>
      <c r="G43" s="5"/>
      <c r="H43" s="5"/>
      <c r="I43" s="5"/>
      <c r="J43" s="5"/>
      <c r="K43" s="5"/>
      <c r="L43" s="5"/>
      <c r="M43" s="5"/>
      <c r="N43" s="5">
        <f t="shared" si="0"/>
        <v>0</v>
      </c>
      <c r="R43" s="7"/>
      <c r="S43" s="11"/>
      <c r="T43" s="8"/>
    </row>
    <row r="44" spans="1:20" x14ac:dyDescent="0.2">
      <c r="A44" t="s">
        <v>51</v>
      </c>
      <c r="B44" s="5"/>
      <c r="C44" s="8"/>
      <c r="D44" s="8"/>
      <c r="E44" s="8"/>
      <c r="F44" s="8"/>
      <c r="G44" s="5"/>
      <c r="H44" s="5"/>
      <c r="I44" s="5"/>
      <c r="J44" s="5"/>
      <c r="K44" s="5"/>
      <c r="L44" s="5"/>
      <c r="M44" s="5"/>
      <c r="N44" s="5">
        <f t="shared" si="0"/>
        <v>0</v>
      </c>
      <c r="S44" s="11"/>
      <c r="T44" s="8"/>
    </row>
    <row r="45" spans="1:20" x14ac:dyDescent="0.2">
      <c r="A45" t="s">
        <v>16</v>
      </c>
      <c r="B45" s="5">
        <v>1904.04</v>
      </c>
      <c r="C45" s="8">
        <v>1904.04</v>
      </c>
      <c r="D45" s="8">
        <v>1904.04</v>
      </c>
      <c r="E45" s="8">
        <v>1904.04</v>
      </c>
      <c r="F45" s="8"/>
      <c r="G45" s="8"/>
      <c r="H45" s="8"/>
      <c r="I45" s="8"/>
      <c r="J45" s="8"/>
      <c r="K45" s="8"/>
      <c r="L45" s="8"/>
      <c r="M45" s="8"/>
      <c r="N45" s="5">
        <f t="shared" ref="N45:N50" si="1">SUM(B45:M45)</f>
        <v>7616.16</v>
      </c>
      <c r="S45" s="11"/>
      <c r="T45" s="8"/>
    </row>
    <row r="46" spans="1:20" x14ac:dyDescent="0.2">
      <c r="A46" t="s">
        <v>52</v>
      </c>
      <c r="B46" s="5"/>
      <c r="C46" s="8"/>
      <c r="D46" s="8"/>
      <c r="E46" s="8"/>
      <c r="F46" s="8"/>
      <c r="G46" s="5"/>
      <c r="H46" s="5"/>
      <c r="I46" s="5"/>
      <c r="J46" s="5"/>
      <c r="K46" s="5"/>
      <c r="L46" s="5"/>
      <c r="M46" s="5"/>
      <c r="N46" s="5">
        <f t="shared" si="1"/>
        <v>0</v>
      </c>
      <c r="S46" s="11"/>
      <c r="T46" s="9"/>
    </row>
    <row r="47" spans="1:20" x14ac:dyDescent="0.2">
      <c r="A47" t="s">
        <v>17</v>
      </c>
      <c r="B47" s="5">
        <v>7122.59</v>
      </c>
      <c r="C47" s="8">
        <v>7122.59</v>
      </c>
      <c r="D47" s="8">
        <v>7122.59</v>
      </c>
      <c r="E47" s="8">
        <v>7122.59</v>
      </c>
      <c r="F47" s="8"/>
      <c r="G47" s="8"/>
      <c r="H47" s="8"/>
      <c r="I47" s="8"/>
      <c r="J47" s="8"/>
      <c r="K47" s="8"/>
      <c r="L47" s="8"/>
      <c r="M47" s="8"/>
      <c r="N47" s="5">
        <f t="shared" si="1"/>
        <v>28490.36</v>
      </c>
      <c r="S47" s="11"/>
      <c r="T47" s="9"/>
    </row>
    <row r="48" spans="1:20" x14ac:dyDescent="0.2">
      <c r="A48" t="s">
        <v>18</v>
      </c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">
        <f t="shared" si="1"/>
        <v>0</v>
      </c>
      <c r="S48" s="11"/>
      <c r="T48" s="9"/>
    </row>
    <row r="49" spans="1:20" x14ac:dyDescent="0.2">
      <c r="A49" t="s">
        <v>19</v>
      </c>
      <c r="B49" s="5">
        <v>1786.39</v>
      </c>
      <c r="C49" s="8">
        <v>1786.39</v>
      </c>
      <c r="D49" s="8">
        <v>1786.39</v>
      </c>
      <c r="E49" s="8">
        <v>1786.39</v>
      </c>
      <c r="F49" s="8"/>
      <c r="G49" s="8"/>
      <c r="H49" s="8"/>
      <c r="I49" s="8"/>
      <c r="J49" s="8"/>
      <c r="K49" s="8"/>
      <c r="L49" s="8"/>
      <c r="M49" s="8"/>
      <c r="N49" s="5">
        <f t="shared" si="1"/>
        <v>7145.56</v>
      </c>
      <c r="S49" s="11"/>
      <c r="T49" s="9"/>
    </row>
    <row r="50" spans="1:20" x14ac:dyDescent="0.2">
      <c r="A50" t="s">
        <v>53</v>
      </c>
      <c r="B50" s="5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>
        <f t="shared" si="1"/>
        <v>0</v>
      </c>
      <c r="S50" s="11"/>
      <c r="T50" s="9"/>
    </row>
    <row r="51" spans="1:20" x14ac:dyDescent="0.2">
      <c r="A51" t="s">
        <v>54</v>
      </c>
      <c r="B51" s="5"/>
      <c r="C51" s="8"/>
      <c r="D51" s="8"/>
      <c r="E51" s="8"/>
      <c r="F51" s="8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20" x14ac:dyDescent="0.2">
      <c r="A52" t="s">
        <v>55</v>
      </c>
      <c r="B52" s="5"/>
      <c r="C52" s="8"/>
      <c r="D52" s="8"/>
      <c r="E52" s="8"/>
      <c r="F52" s="8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20" x14ac:dyDescent="0.2">
      <c r="A53" t="s">
        <v>20</v>
      </c>
      <c r="B53" s="5"/>
      <c r="C53" s="8"/>
      <c r="D53" s="8"/>
      <c r="E53" s="8"/>
      <c r="F53" s="8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20" x14ac:dyDescent="0.2">
      <c r="A54" t="s">
        <v>21</v>
      </c>
      <c r="B54" s="5">
        <v>2236.5100000000002</v>
      </c>
      <c r="C54" s="8">
        <v>2236.5100000000002</v>
      </c>
      <c r="D54" s="8">
        <v>2236.5100000000002</v>
      </c>
      <c r="E54" s="8">
        <v>2236.5100000000002</v>
      </c>
      <c r="F54" s="8"/>
      <c r="G54" s="8"/>
      <c r="H54" s="8"/>
      <c r="I54" s="8"/>
      <c r="J54" s="8"/>
      <c r="K54" s="8"/>
      <c r="L54" s="8"/>
      <c r="M54" s="8"/>
      <c r="N54" s="5">
        <f>SUM(B54:M54)</f>
        <v>8946.0400000000009</v>
      </c>
    </row>
    <row r="55" spans="1:20" x14ac:dyDescent="0.2">
      <c r="A55" t="s">
        <v>22</v>
      </c>
      <c r="B55" s="5">
        <v>1705.83</v>
      </c>
      <c r="C55" s="8">
        <v>1705.83</v>
      </c>
      <c r="D55" s="8">
        <v>1705.83</v>
      </c>
      <c r="E55" s="8">
        <v>1705.83</v>
      </c>
      <c r="F55" s="8"/>
      <c r="G55" s="8"/>
      <c r="H55" s="8"/>
      <c r="I55" s="8"/>
      <c r="J55" s="8"/>
      <c r="K55" s="8"/>
      <c r="L55" s="8"/>
      <c r="M55" s="8"/>
      <c r="N55" s="5">
        <f>SUM(B55:M55)</f>
        <v>6823.32</v>
      </c>
    </row>
    <row r="56" spans="1:20" x14ac:dyDescent="0.2">
      <c r="A56" t="s">
        <v>56</v>
      </c>
      <c r="B56" s="5"/>
      <c r="C56" s="8"/>
      <c r="D56" s="8"/>
      <c r="E56" s="8"/>
      <c r="F56" s="8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20" x14ac:dyDescent="0.2">
      <c r="A57" t="s">
        <v>23</v>
      </c>
      <c r="B57" s="5"/>
      <c r="C57" s="8"/>
      <c r="D57" s="8"/>
      <c r="E57" s="8"/>
      <c r="F57" s="8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20" x14ac:dyDescent="0.2">
      <c r="A58" t="s">
        <v>24</v>
      </c>
      <c r="B58" s="5"/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20" x14ac:dyDescent="0.2">
      <c r="A59" t="s">
        <v>57</v>
      </c>
      <c r="B59" s="5"/>
      <c r="C59" s="8"/>
      <c r="D59" s="8"/>
      <c r="E59" s="8"/>
      <c r="F59" s="8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20" x14ac:dyDescent="0.2">
      <c r="A60" t="s">
        <v>58</v>
      </c>
      <c r="B60" s="5"/>
      <c r="C60" s="8"/>
      <c r="D60" s="8"/>
      <c r="E60" s="8"/>
      <c r="F60" s="8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20" x14ac:dyDescent="0.2">
      <c r="A61" t="s">
        <v>59</v>
      </c>
      <c r="B61" s="5"/>
      <c r="C61" s="8"/>
      <c r="D61" s="8"/>
      <c r="E61" s="8"/>
      <c r="F61" s="8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20" x14ac:dyDescent="0.2">
      <c r="A62" t="s">
        <v>25</v>
      </c>
      <c r="B62" s="5"/>
      <c r="C62" s="8"/>
      <c r="D62" s="8"/>
      <c r="E62" s="8"/>
      <c r="F62" s="8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20" x14ac:dyDescent="0.2">
      <c r="A63" t="s">
        <v>60</v>
      </c>
      <c r="B63" s="5"/>
      <c r="C63" s="8"/>
      <c r="D63" s="8"/>
      <c r="E63" s="8"/>
      <c r="F63" s="8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20" x14ac:dyDescent="0.2">
      <c r="A64" t="s">
        <v>61</v>
      </c>
      <c r="B64" s="5"/>
      <c r="C64" s="8"/>
      <c r="D64" s="8"/>
      <c r="E64" s="8"/>
      <c r="F64" s="8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8"/>
      <c r="D65" s="8"/>
      <c r="E65" s="8"/>
      <c r="F65" s="8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/>
      <c r="C66" s="8"/>
      <c r="D66" s="8"/>
      <c r="E66" s="8"/>
      <c r="F66" s="8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/>
      <c r="C67" s="8"/>
      <c r="D67" s="8"/>
      <c r="E67" s="8"/>
      <c r="F67" s="8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/>
      <c r="C68" s="8"/>
      <c r="D68" s="8"/>
      <c r="E68" s="8"/>
      <c r="F68" s="8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/>
      <c r="C69" s="8"/>
      <c r="D69" s="8"/>
      <c r="E69" s="8"/>
      <c r="F69" s="8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/>
      <c r="C70" s="8"/>
      <c r="D70" s="8"/>
      <c r="E70" s="8"/>
      <c r="F70" s="8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/>
      <c r="C71" s="8"/>
      <c r="D71" s="8"/>
      <c r="E71" s="8"/>
      <c r="F71" s="8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/>
      <c r="C72" s="8"/>
      <c r="D72" s="8"/>
      <c r="E72" s="8"/>
      <c r="F72" s="8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/>
      <c r="C73" s="8"/>
      <c r="D73" s="8"/>
      <c r="E73" s="8"/>
      <c r="F73" s="8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8"/>
      <c r="D74" s="8"/>
      <c r="E74" s="8"/>
      <c r="F74" s="8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5">
        <f>SUM(B75:M75)</f>
        <v>0</v>
      </c>
    </row>
    <row r="76" spans="1:14" x14ac:dyDescent="0.2">
      <c r="A76" t="s">
        <v>71</v>
      </c>
      <c r="B76" s="5"/>
      <c r="C76" s="8"/>
      <c r="D76" s="8"/>
      <c r="E76" s="8"/>
      <c r="F76" s="8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">
      <c r="A77" t="s">
        <v>28</v>
      </c>
      <c r="B77" s="5">
        <v>2919.36</v>
      </c>
      <c r="C77" s="8">
        <v>2919.36</v>
      </c>
      <c r="D77" s="8">
        <v>2919.36</v>
      </c>
      <c r="E77" s="8">
        <v>2919.36</v>
      </c>
      <c r="F77" s="8"/>
      <c r="G77" s="8"/>
      <c r="H77" s="8"/>
      <c r="I77" s="8"/>
      <c r="J77" s="8"/>
      <c r="K77" s="8"/>
      <c r="L77" s="8"/>
      <c r="M77" s="8"/>
      <c r="N77" s="5">
        <f t="shared" si="0"/>
        <v>11677.44</v>
      </c>
    </row>
    <row r="78" spans="1:14" x14ac:dyDescent="0.2">
      <c r="A78" t="s">
        <v>29</v>
      </c>
      <c r="B78" s="5">
        <v>6127.72</v>
      </c>
      <c r="C78" s="8">
        <v>6127.72</v>
      </c>
      <c r="D78" s="8">
        <v>6127.72</v>
      </c>
      <c r="E78" s="8">
        <v>6127.72</v>
      </c>
      <c r="F78" s="8"/>
      <c r="G78" s="8"/>
      <c r="H78" s="8"/>
      <c r="I78" s="8"/>
      <c r="J78" s="8"/>
      <c r="K78" s="8"/>
      <c r="L78" s="8"/>
      <c r="M78" s="8"/>
      <c r="N78" s="5">
        <f t="shared" si="0"/>
        <v>24510.880000000001</v>
      </c>
    </row>
    <row r="79" spans="1:14" x14ac:dyDescent="0.2">
      <c r="A79" t="s">
        <v>72</v>
      </c>
      <c r="B79" s="5"/>
      <c r="C79" s="8"/>
      <c r="D79" s="8"/>
      <c r="E79" s="8"/>
      <c r="F79" s="8"/>
      <c r="G79" s="5"/>
      <c r="H79" s="5"/>
      <c r="I79" s="5"/>
      <c r="J79" s="5"/>
      <c r="K79" s="5"/>
      <c r="L79" s="5"/>
      <c r="M79" s="5"/>
      <c r="N79" s="5">
        <f t="shared" si="0"/>
        <v>0</v>
      </c>
    </row>
    <row r="80" spans="1:14" x14ac:dyDescent="0.2">
      <c r="A80" t="s">
        <v>73</v>
      </c>
      <c r="B80" s="5">
        <v>3799.13</v>
      </c>
      <c r="C80" s="8">
        <v>3799.13</v>
      </c>
      <c r="D80" s="8">
        <v>3799.13</v>
      </c>
      <c r="E80" s="8">
        <v>3799.13</v>
      </c>
      <c r="F80" s="8"/>
      <c r="G80" s="5"/>
      <c r="H80" s="5"/>
      <c r="I80" s="5"/>
      <c r="J80" s="5"/>
      <c r="K80" s="5"/>
      <c r="L80" s="5"/>
      <c r="M80" s="5"/>
      <c r="N80" s="5">
        <f t="shared" si="0"/>
        <v>15196.52</v>
      </c>
    </row>
    <row r="81" spans="1:14" x14ac:dyDescent="0.2">
      <c r="A81" t="s">
        <v>74</v>
      </c>
      <c r="B81" s="5"/>
      <c r="C81" s="8"/>
      <c r="D81" s="8"/>
      <c r="E81" s="8"/>
      <c r="F81" s="8"/>
      <c r="G81" s="5"/>
      <c r="H81" s="5"/>
      <c r="I81" s="5"/>
      <c r="J81" s="5"/>
      <c r="K81" s="5"/>
      <c r="L81" s="5"/>
      <c r="M81" s="5"/>
      <c r="N81" s="5">
        <f>SUM(B81:M81)</f>
        <v>0</v>
      </c>
    </row>
    <row r="82" spans="1:14" x14ac:dyDescent="0.2">
      <c r="A82" t="s">
        <v>30</v>
      </c>
      <c r="B82" s="5">
        <v>2517.83</v>
      </c>
      <c r="C82" s="8">
        <v>2517.83</v>
      </c>
      <c r="D82" s="8">
        <v>2517.83</v>
      </c>
      <c r="E82" s="8">
        <v>2517.83</v>
      </c>
      <c r="F82" s="8"/>
      <c r="G82" s="5"/>
      <c r="H82" s="5"/>
      <c r="I82" s="5"/>
      <c r="J82" s="5"/>
      <c r="K82" s="5"/>
      <c r="L82" s="5"/>
      <c r="M82" s="5"/>
      <c r="N82" s="5">
        <f>SUM(B82:M82)</f>
        <v>10071.32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2">SUM(B16:B82)</f>
        <v>49413</v>
      </c>
      <c r="C84" s="5">
        <f t="shared" si="2"/>
        <v>49413</v>
      </c>
      <c r="D84" s="5">
        <f t="shared" si="2"/>
        <v>49413</v>
      </c>
      <c r="E84" s="5">
        <f t="shared" si="2"/>
        <v>49413</v>
      </c>
      <c r="F84" s="5">
        <f t="shared" si="2"/>
        <v>0</v>
      </c>
      <c r="G84" s="5">
        <f t="shared" si="2"/>
        <v>0</v>
      </c>
      <c r="H84" s="5">
        <f t="shared" si="2"/>
        <v>0</v>
      </c>
      <c r="I84" s="5">
        <f t="shared" si="2"/>
        <v>0</v>
      </c>
      <c r="J84" s="5">
        <f t="shared" si="2"/>
        <v>0</v>
      </c>
      <c r="K84" s="5">
        <f t="shared" si="2"/>
        <v>0</v>
      </c>
      <c r="L84" s="5">
        <f t="shared" si="2"/>
        <v>0</v>
      </c>
      <c r="M84" s="5">
        <f t="shared" si="2"/>
        <v>0</v>
      </c>
      <c r="N84" s="5">
        <f>SUM(B84:M84)</f>
        <v>197652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S230"/>
  <sheetViews>
    <sheetView workbookViewId="0">
      <pane ySplit="13" topLeftCell="A14" activePane="bottomLeft" state="frozen"/>
      <selection pane="bottomLeft" activeCell="F24" sqref="F24"/>
    </sheetView>
  </sheetViews>
  <sheetFormatPr defaultRowHeight="12.75" x14ac:dyDescent="0.2"/>
  <cols>
    <col min="1" max="1" width="16.1640625" customWidth="1"/>
    <col min="5" max="5" width="9.1640625" bestFit="1" customWidth="1"/>
    <col min="14" max="14" width="10.1640625" bestFit="1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x14ac:dyDescent="0.2">
      <c r="D2" s="6"/>
      <c r="E2" s="6"/>
      <c r="F2" s="6"/>
      <c r="G2" s="6"/>
      <c r="H2" s="6"/>
    </row>
    <row r="3" spans="1:14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25" customHeight="1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idden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2" spans="1:14" hidden="1" x14ac:dyDescent="0.2"/>
    <row r="13" spans="1:14" x14ac:dyDescent="0.2">
      <c r="B13" s="1">
        <f>'Half-Cent to County before'!B13</f>
        <v>44378</v>
      </c>
      <c r="C13" s="1">
        <f>'Half-Cent to County before'!C13</f>
        <v>44409</v>
      </c>
      <c r="D13" s="1">
        <f>'Half-Cent to County before'!D13</f>
        <v>44440</v>
      </c>
      <c r="E13" s="1">
        <f>'Half-Cent to County before'!E13</f>
        <v>44470</v>
      </c>
      <c r="F13" s="1">
        <f>'Half-Cent to County before'!F13</f>
        <v>44501</v>
      </c>
      <c r="G13" s="1">
        <f>'Half-Cent to County before'!G13</f>
        <v>44531</v>
      </c>
      <c r="H13" s="1">
        <f>'Half-Cent to County before'!H13</f>
        <v>44562</v>
      </c>
      <c r="I13" s="1">
        <f>'Half-Cent to County before'!I13</f>
        <v>44593</v>
      </c>
      <c r="J13" s="1">
        <f>'Half-Cent to County before'!J13</f>
        <v>44621</v>
      </c>
      <c r="K13" s="1">
        <f>'Half-Cent to County before'!K13</f>
        <v>44652</v>
      </c>
      <c r="L13" s="1">
        <f>'Half-Cent to County before'!L13</f>
        <v>44682</v>
      </c>
      <c r="M13" s="1">
        <f>'Half-Cent to County before'!M13</f>
        <v>44713</v>
      </c>
      <c r="N13" s="1" t="str">
        <f>'Half-Cent to County before'!N13</f>
        <v>SFY21-22</v>
      </c>
    </row>
    <row r="14" spans="1:14" x14ac:dyDescent="0.2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5"/>
      <c r="H16" s="5"/>
      <c r="I16" s="5"/>
      <c r="J16" s="5"/>
      <c r="K16" s="5"/>
      <c r="L16" s="26"/>
      <c r="M16" s="5"/>
      <c r="N16" s="5">
        <f t="shared" ref="N16:N79" si="0">SUM(B16:M16)</f>
        <v>0</v>
      </c>
    </row>
    <row r="17" spans="1:19" x14ac:dyDescent="0.2">
      <c r="A17" t="s">
        <v>39</v>
      </c>
      <c r="B17" s="8">
        <v>45298.64</v>
      </c>
      <c r="C17" s="8">
        <v>42314.81</v>
      </c>
      <c r="D17" s="8">
        <v>45259.79</v>
      </c>
      <c r="E17" s="8">
        <v>44311.98</v>
      </c>
      <c r="F17" s="8"/>
      <c r="G17" s="18"/>
      <c r="H17" s="18"/>
      <c r="I17" s="18"/>
      <c r="J17" s="18"/>
      <c r="K17" s="18"/>
      <c r="L17" s="10"/>
      <c r="M17" s="18"/>
      <c r="N17" s="5">
        <f t="shared" si="0"/>
        <v>177185.22</v>
      </c>
      <c r="Q17" s="25"/>
    </row>
    <row r="18" spans="1:19" x14ac:dyDescent="0.2">
      <c r="A18" t="s">
        <v>40</v>
      </c>
      <c r="B18" s="8"/>
      <c r="C18" s="8"/>
      <c r="D18" s="8"/>
      <c r="E18" s="8"/>
      <c r="F18" s="8"/>
      <c r="N18" s="5">
        <f t="shared" si="0"/>
        <v>0</v>
      </c>
      <c r="Q18" s="25"/>
    </row>
    <row r="19" spans="1:19" x14ac:dyDescent="0.2">
      <c r="A19" t="s">
        <v>2</v>
      </c>
      <c r="B19" s="8">
        <v>52001.52</v>
      </c>
      <c r="C19" s="8">
        <v>48576.17</v>
      </c>
      <c r="D19" s="8">
        <v>51956.92</v>
      </c>
      <c r="E19" s="8">
        <v>50868.86</v>
      </c>
      <c r="F19" s="8"/>
      <c r="G19" s="18"/>
      <c r="H19" s="18"/>
      <c r="I19" s="18"/>
      <c r="J19" s="18"/>
      <c r="K19" s="18"/>
      <c r="L19" s="10"/>
      <c r="M19" s="18"/>
      <c r="N19" s="5">
        <f t="shared" si="0"/>
        <v>203403.46999999997</v>
      </c>
      <c r="Q19" s="25"/>
    </row>
    <row r="20" spans="1:19" x14ac:dyDescent="0.2">
      <c r="A20" t="s">
        <v>41</v>
      </c>
      <c r="B20" s="8"/>
      <c r="C20" s="8"/>
      <c r="D20" s="8"/>
      <c r="E20" s="8"/>
      <c r="F20" s="8"/>
      <c r="N20" s="5">
        <f t="shared" si="0"/>
        <v>0</v>
      </c>
      <c r="Q20" s="25"/>
    </row>
    <row r="21" spans="1:19" x14ac:dyDescent="0.2">
      <c r="A21" t="s">
        <v>42</v>
      </c>
      <c r="B21" s="8"/>
      <c r="C21" s="8"/>
      <c r="D21" s="8"/>
      <c r="E21" s="8"/>
      <c r="F21" s="8"/>
      <c r="G21" s="5"/>
      <c r="I21" s="5"/>
      <c r="M21" s="5"/>
      <c r="N21" s="5">
        <f t="shared" si="0"/>
        <v>0</v>
      </c>
      <c r="Q21" s="25"/>
    </row>
    <row r="22" spans="1:19" x14ac:dyDescent="0.2">
      <c r="A22" t="s">
        <v>3</v>
      </c>
      <c r="B22" s="8">
        <v>54911.46</v>
      </c>
      <c r="C22" s="8">
        <v>51294.43</v>
      </c>
      <c r="D22" s="8">
        <v>54864.37</v>
      </c>
      <c r="E22" s="8">
        <v>53715.42</v>
      </c>
      <c r="F22" s="8"/>
      <c r="G22" s="18"/>
      <c r="H22" s="18"/>
      <c r="I22" s="18"/>
      <c r="J22" s="18"/>
      <c r="K22" s="18"/>
      <c r="L22" s="10"/>
      <c r="M22" s="18"/>
      <c r="N22" s="5">
        <f t="shared" si="0"/>
        <v>214785.68</v>
      </c>
      <c r="Q22" s="25"/>
    </row>
    <row r="23" spans="1:19" x14ac:dyDescent="0.2">
      <c r="A23" t="s">
        <v>43</v>
      </c>
      <c r="B23" s="8"/>
      <c r="C23" s="8"/>
      <c r="D23" s="8"/>
      <c r="E23" s="8"/>
      <c r="F23" s="8"/>
      <c r="G23" s="5"/>
      <c r="I23" s="5"/>
      <c r="M23" s="5"/>
      <c r="N23" s="5">
        <f t="shared" si="0"/>
        <v>0</v>
      </c>
      <c r="Q23" s="25"/>
    </row>
    <row r="24" spans="1:19" x14ac:dyDescent="0.2">
      <c r="A24" t="s">
        <v>44</v>
      </c>
      <c r="B24" s="8"/>
      <c r="C24" s="8"/>
      <c r="D24" s="8"/>
      <c r="E24" s="8"/>
      <c r="F24" s="8"/>
      <c r="G24" s="5"/>
      <c r="I24" s="5"/>
      <c r="J24" s="5"/>
      <c r="K24" s="5"/>
      <c r="L24" s="5"/>
      <c r="M24" s="5"/>
      <c r="N24" s="5">
        <f t="shared" si="0"/>
        <v>0</v>
      </c>
      <c r="Q24" s="25"/>
      <c r="R24" s="11"/>
      <c r="S24" s="8"/>
    </row>
    <row r="25" spans="1:19" x14ac:dyDescent="0.2">
      <c r="A25" t="s">
        <v>45</v>
      </c>
      <c r="B25" s="8"/>
      <c r="C25" s="8"/>
      <c r="D25" s="8"/>
      <c r="E25" s="8"/>
      <c r="F25" s="8"/>
      <c r="G25" s="5"/>
      <c r="I25" s="5"/>
      <c r="J25" s="5"/>
      <c r="K25" s="5"/>
      <c r="L25" s="5"/>
      <c r="M25" s="5"/>
      <c r="N25" s="5">
        <f t="shared" si="0"/>
        <v>0</v>
      </c>
      <c r="Q25" s="25"/>
      <c r="R25" s="11"/>
      <c r="S25" s="8"/>
    </row>
    <row r="26" spans="1:19" x14ac:dyDescent="0.2">
      <c r="A26" t="s">
        <v>46</v>
      </c>
      <c r="B26" s="8"/>
      <c r="C26" s="8"/>
      <c r="D26" s="8"/>
      <c r="E26" s="8"/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5"/>
      <c r="R26" s="11"/>
      <c r="S26" s="8"/>
    </row>
    <row r="27" spans="1:19" x14ac:dyDescent="0.2">
      <c r="A27" t="s">
        <v>4</v>
      </c>
      <c r="B27" s="8">
        <v>47964.61</v>
      </c>
      <c r="C27" s="8">
        <v>44805.17</v>
      </c>
      <c r="D27" s="8">
        <v>47923.47</v>
      </c>
      <c r="E27" s="8">
        <v>46919.88</v>
      </c>
      <c r="F27" s="8"/>
      <c r="G27" s="18"/>
      <c r="H27" s="18"/>
      <c r="I27" s="18"/>
      <c r="J27" s="18"/>
      <c r="K27" s="18"/>
      <c r="L27" s="10"/>
      <c r="M27" s="18"/>
      <c r="N27" s="5">
        <f t="shared" si="0"/>
        <v>187613.13</v>
      </c>
      <c r="Q27" s="25"/>
      <c r="R27" s="11"/>
      <c r="S27" s="8"/>
    </row>
    <row r="28" spans="1:19" x14ac:dyDescent="0.2">
      <c r="A28" t="s">
        <v>94</v>
      </c>
      <c r="B28" s="8"/>
      <c r="C28" s="8"/>
      <c r="D28" s="8"/>
      <c r="E28" s="8"/>
      <c r="F28" s="8"/>
      <c r="G28" s="5"/>
      <c r="I28" s="5"/>
      <c r="J28" s="5"/>
      <c r="K28" s="5"/>
      <c r="L28" s="5"/>
      <c r="M28" s="5"/>
      <c r="N28" s="5">
        <f t="shared" si="0"/>
        <v>0</v>
      </c>
      <c r="Q28" s="25"/>
      <c r="R28" s="11"/>
      <c r="S28" s="8"/>
    </row>
    <row r="29" spans="1:19" x14ac:dyDescent="0.2">
      <c r="A29" t="s">
        <v>5</v>
      </c>
      <c r="B29" s="8">
        <v>31347.439999999999</v>
      </c>
      <c r="C29" s="8">
        <v>29282.58</v>
      </c>
      <c r="D29" s="8">
        <v>31320.560000000001</v>
      </c>
      <c r="E29" s="8">
        <v>30664.66</v>
      </c>
      <c r="F29" s="8"/>
      <c r="G29" s="18"/>
      <c r="H29" s="18"/>
      <c r="I29" s="18"/>
      <c r="J29" s="18"/>
      <c r="K29" s="18"/>
      <c r="L29" s="10"/>
      <c r="M29" s="18"/>
      <c r="N29" s="5">
        <f t="shared" si="0"/>
        <v>122615.24</v>
      </c>
      <c r="Q29" s="25"/>
      <c r="R29" s="11"/>
      <c r="S29" s="8"/>
    </row>
    <row r="30" spans="1:19" x14ac:dyDescent="0.2">
      <c r="A30" t="s">
        <v>6</v>
      </c>
      <c r="B30" s="8">
        <v>55280</v>
      </c>
      <c r="C30" s="8">
        <v>51638.69</v>
      </c>
      <c r="D30" s="8">
        <v>55232.58</v>
      </c>
      <c r="E30" s="8">
        <v>54075.93</v>
      </c>
      <c r="F30" s="8"/>
      <c r="G30" s="18"/>
      <c r="H30" s="18"/>
      <c r="I30" s="18"/>
      <c r="J30" s="18"/>
      <c r="K30" s="18"/>
      <c r="L30" s="10"/>
      <c r="M30" s="18"/>
      <c r="N30" s="5">
        <f t="shared" si="0"/>
        <v>216227.20000000001</v>
      </c>
      <c r="Q30" s="25"/>
      <c r="R30" s="11"/>
      <c r="S30" s="8"/>
    </row>
    <row r="31" spans="1:19" x14ac:dyDescent="0.2">
      <c r="A31" t="s">
        <v>47</v>
      </c>
      <c r="B31" s="8"/>
      <c r="C31" s="8"/>
      <c r="D31" s="8"/>
      <c r="E31" s="8"/>
      <c r="F31" s="8"/>
      <c r="G31" s="19"/>
      <c r="H31" s="19"/>
      <c r="I31" s="5"/>
      <c r="J31" s="5"/>
      <c r="K31" s="5"/>
      <c r="L31" s="5"/>
      <c r="M31" s="19"/>
      <c r="N31" s="5">
        <f t="shared" si="0"/>
        <v>0</v>
      </c>
      <c r="Q31" s="25"/>
      <c r="R31" s="11"/>
      <c r="S31" s="8"/>
    </row>
    <row r="32" spans="1:19" x14ac:dyDescent="0.2">
      <c r="A32" t="s">
        <v>48</v>
      </c>
      <c r="B32" s="8"/>
      <c r="C32" s="8"/>
      <c r="D32" s="8"/>
      <c r="E32" s="8"/>
      <c r="F32" s="8"/>
      <c r="G32" s="19"/>
      <c r="H32" s="19"/>
      <c r="I32" s="5"/>
      <c r="J32" s="5"/>
      <c r="K32" s="5"/>
      <c r="L32" s="5"/>
      <c r="M32" s="19"/>
      <c r="N32" s="5">
        <f t="shared" si="0"/>
        <v>0</v>
      </c>
      <c r="Q32" s="25"/>
      <c r="R32" s="11"/>
      <c r="S32" s="8"/>
    </row>
    <row r="33" spans="1:19" x14ac:dyDescent="0.2">
      <c r="A33" t="s">
        <v>7</v>
      </c>
      <c r="B33" s="8"/>
      <c r="C33" s="8"/>
      <c r="D33" s="8"/>
      <c r="E33" s="8"/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5"/>
      <c r="R33" s="11"/>
      <c r="S33" s="8"/>
    </row>
    <row r="34" spans="1:19" x14ac:dyDescent="0.2">
      <c r="A34" t="s">
        <v>8</v>
      </c>
      <c r="B34" s="8">
        <v>21286.85</v>
      </c>
      <c r="C34" s="8">
        <v>19884.68</v>
      </c>
      <c r="D34" s="8">
        <v>21268.59</v>
      </c>
      <c r="E34" s="8">
        <v>20823.2</v>
      </c>
      <c r="F34" s="8"/>
      <c r="G34" s="18"/>
      <c r="H34" s="18"/>
      <c r="I34" s="18"/>
      <c r="J34" s="18"/>
      <c r="K34" s="18"/>
      <c r="L34" s="10"/>
      <c r="M34" s="18"/>
      <c r="N34" s="5">
        <f t="shared" si="0"/>
        <v>83263.319999999992</v>
      </c>
      <c r="Q34" s="25"/>
      <c r="R34" s="11"/>
      <c r="S34" s="8"/>
    </row>
    <row r="35" spans="1:19" x14ac:dyDescent="0.2">
      <c r="A35" t="s">
        <v>9</v>
      </c>
      <c r="B35" s="8">
        <v>51249.72</v>
      </c>
      <c r="C35" s="8">
        <v>47873.88</v>
      </c>
      <c r="D35" s="8">
        <v>51205.760000000002</v>
      </c>
      <c r="E35" s="8">
        <v>50133.43</v>
      </c>
      <c r="F35" s="8"/>
      <c r="G35" s="22"/>
      <c r="H35" s="18"/>
      <c r="I35" s="18"/>
      <c r="J35" s="18"/>
      <c r="K35" s="18"/>
      <c r="L35" s="10"/>
      <c r="M35" s="18"/>
      <c r="N35" s="5">
        <f t="shared" si="0"/>
        <v>200462.79</v>
      </c>
      <c r="Q35" s="25"/>
      <c r="R35" s="11"/>
      <c r="S35" s="8"/>
    </row>
    <row r="36" spans="1:19" x14ac:dyDescent="0.2">
      <c r="A36" t="s">
        <v>10</v>
      </c>
      <c r="B36" s="8">
        <v>34642.129999999997</v>
      </c>
      <c r="C36" s="8">
        <v>32360.240000000002</v>
      </c>
      <c r="D36" s="8">
        <v>34612.42</v>
      </c>
      <c r="E36" s="8">
        <v>33887.58</v>
      </c>
      <c r="F36" s="8"/>
      <c r="G36" s="22"/>
      <c r="H36" s="18"/>
      <c r="I36" s="18"/>
      <c r="J36" s="18"/>
      <c r="K36" s="18"/>
      <c r="L36" s="10"/>
      <c r="M36" s="18"/>
      <c r="N36" s="5">
        <f t="shared" si="0"/>
        <v>135502.37</v>
      </c>
      <c r="Q36" s="25"/>
      <c r="R36" s="11"/>
      <c r="S36" s="8"/>
    </row>
    <row r="37" spans="1:19" x14ac:dyDescent="0.2">
      <c r="A37" t="s">
        <v>11</v>
      </c>
      <c r="B37" s="8">
        <v>33671.78</v>
      </c>
      <c r="C37" s="8">
        <v>31453.81</v>
      </c>
      <c r="D37" s="8">
        <v>33642.9</v>
      </c>
      <c r="E37" s="8">
        <v>32938.370000000003</v>
      </c>
      <c r="F37" s="8"/>
      <c r="G37" s="22"/>
      <c r="H37" s="18"/>
      <c r="I37" s="18"/>
      <c r="J37" s="18"/>
      <c r="K37" s="18"/>
      <c r="L37" s="10"/>
      <c r="M37" s="18"/>
      <c r="N37" s="5">
        <f t="shared" si="0"/>
        <v>131706.85999999999</v>
      </c>
      <c r="Q37" s="25"/>
      <c r="R37" s="11"/>
      <c r="S37" s="8"/>
    </row>
    <row r="38" spans="1:19" x14ac:dyDescent="0.2">
      <c r="A38" t="s">
        <v>49</v>
      </c>
      <c r="B38" s="8">
        <v>26165.87</v>
      </c>
      <c r="C38" s="8">
        <v>24442.31</v>
      </c>
      <c r="D38" s="8">
        <v>26143.42</v>
      </c>
      <c r="E38" s="8">
        <v>25595.94</v>
      </c>
      <c r="F38" s="8"/>
      <c r="G38" s="22"/>
      <c r="H38" s="18"/>
      <c r="I38" s="18"/>
      <c r="J38" s="18"/>
      <c r="K38" s="18"/>
      <c r="L38" s="10"/>
      <c r="M38" s="18"/>
      <c r="N38" s="5">
        <f t="shared" si="0"/>
        <v>102347.54000000001</v>
      </c>
      <c r="Q38" s="25"/>
      <c r="R38" s="11"/>
      <c r="S38" s="8"/>
    </row>
    <row r="39" spans="1:19" x14ac:dyDescent="0.2">
      <c r="A39" t="s">
        <v>12</v>
      </c>
      <c r="B39" s="8">
        <v>36853.33</v>
      </c>
      <c r="C39" s="8">
        <v>34425.79</v>
      </c>
      <c r="D39" s="8">
        <v>36821.72</v>
      </c>
      <c r="E39" s="8">
        <v>36050.620000000003</v>
      </c>
      <c r="F39" s="8"/>
      <c r="G39" s="22"/>
      <c r="H39" s="18"/>
      <c r="I39" s="18"/>
      <c r="J39" s="18"/>
      <c r="K39" s="18"/>
      <c r="L39" s="10"/>
      <c r="M39" s="18"/>
      <c r="N39" s="5">
        <f t="shared" si="0"/>
        <v>144151.46</v>
      </c>
      <c r="Q39" s="25"/>
      <c r="R39" s="11"/>
      <c r="S39" s="8"/>
    </row>
    <row r="40" spans="1:19" x14ac:dyDescent="0.2">
      <c r="A40" t="s">
        <v>13</v>
      </c>
      <c r="B40" s="5">
        <v>32444.94</v>
      </c>
      <c r="C40" s="8">
        <v>30307.78</v>
      </c>
      <c r="D40" s="8">
        <v>32417.11</v>
      </c>
      <c r="E40" s="8">
        <v>31738.240000000002</v>
      </c>
      <c r="F40" s="8"/>
      <c r="G40" s="22"/>
      <c r="H40" s="18"/>
      <c r="I40" s="18"/>
      <c r="J40" s="18"/>
      <c r="K40" s="18"/>
      <c r="L40" s="10"/>
      <c r="M40" s="18"/>
      <c r="N40" s="5">
        <f t="shared" si="0"/>
        <v>126908.07</v>
      </c>
      <c r="Q40" s="25"/>
      <c r="R40" s="11"/>
      <c r="S40" s="8"/>
    </row>
    <row r="41" spans="1:19" x14ac:dyDescent="0.2">
      <c r="A41" t="s">
        <v>14</v>
      </c>
      <c r="B41" s="5">
        <v>28561.33</v>
      </c>
      <c r="C41" s="8">
        <v>26679.99</v>
      </c>
      <c r="D41" s="8">
        <v>28536.83</v>
      </c>
      <c r="E41" s="8">
        <v>27939.23</v>
      </c>
      <c r="F41" s="8"/>
      <c r="G41" s="22"/>
      <c r="H41" s="18"/>
      <c r="I41" s="18"/>
      <c r="J41" s="18"/>
      <c r="K41" s="18"/>
      <c r="L41" s="10"/>
      <c r="M41" s="18"/>
      <c r="N41" s="5">
        <f t="shared" si="0"/>
        <v>111717.38</v>
      </c>
      <c r="Q41" s="25"/>
      <c r="R41" s="11"/>
      <c r="S41" s="8"/>
    </row>
    <row r="42" spans="1:19" x14ac:dyDescent="0.2">
      <c r="A42" t="s">
        <v>50</v>
      </c>
      <c r="B42" s="5"/>
      <c r="C42" s="8"/>
      <c r="D42" s="8"/>
      <c r="E42" s="8"/>
      <c r="F42" s="8"/>
      <c r="G42" s="19"/>
      <c r="H42" s="19"/>
      <c r="I42" s="19"/>
      <c r="J42" s="5"/>
      <c r="K42" s="5"/>
      <c r="L42" s="5"/>
      <c r="M42" s="19"/>
      <c r="N42" s="5">
        <f t="shared" si="0"/>
        <v>0</v>
      </c>
      <c r="Q42" s="25"/>
      <c r="R42" s="11"/>
      <c r="S42" s="8"/>
    </row>
    <row r="43" spans="1:19" x14ac:dyDescent="0.2">
      <c r="A43" t="s">
        <v>15</v>
      </c>
      <c r="B43" s="5">
        <v>31509.599999999999</v>
      </c>
      <c r="C43" s="8">
        <v>29434.05</v>
      </c>
      <c r="D43" s="8">
        <v>31482.57</v>
      </c>
      <c r="E43" s="8">
        <v>30823.279999999999</v>
      </c>
      <c r="F43" s="8"/>
      <c r="G43" s="18"/>
      <c r="H43" s="18"/>
      <c r="I43" s="18"/>
      <c r="J43" s="18"/>
      <c r="K43" s="18"/>
      <c r="L43" s="10"/>
      <c r="M43" s="18"/>
      <c r="N43" s="5">
        <f t="shared" si="0"/>
        <v>123249.5</v>
      </c>
      <c r="Q43" s="25"/>
      <c r="R43" s="11"/>
      <c r="S43" s="8"/>
    </row>
    <row r="44" spans="1:19" x14ac:dyDescent="0.2">
      <c r="A44" t="s">
        <v>51</v>
      </c>
      <c r="B44" s="5"/>
      <c r="C44" s="8"/>
      <c r="D44" s="8"/>
      <c r="E44" s="8"/>
      <c r="F44" s="8"/>
      <c r="G44" s="15"/>
      <c r="H44" s="14"/>
      <c r="I44" s="19"/>
      <c r="J44" s="19"/>
      <c r="K44" s="19"/>
      <c r="L44" s="15"/>
      <c r="M44" s="19"/>
      <c r="N44" s="5">
        <f t="shared" si="0"/>
        <v>0</v>
      </c>
      <c r="Q44" s="25"/>
      <c r="R44" s="11"/>
      <c r="S44" s="8"/>
    </row>
    <row r="45" spans="1:19" x14ac:dyDescent="0.2">
      <c r="A45" t="s">
        <v>16</v>
      </c>
      <c r="B45" s="5">
        <v>62619.71</v>
      </c>
      <c r="C45" s="8">
        <v>58494.93</v>
      </c>
      <c r="D45" s="8">
        <v>62566</v>
      </c>
      <c r="E45" s="8">
        <v>61255.77</v>
      </c>
      <c r="F45" s="8"/>
      <c r="G45" s="18"/>
      <c r="H45" s="18"/>
      <c r="I45" s="18"/>
      <c r="J45" s="18"/>
      <c r="K45" s="18"/>
      <c r="L45" s="10"/>
      <c r="M45" s="18"/>
      <c r="N45" s="5">
        <f t="shared" si="0"/>
        <v>244936.41</v>
      </c>
      <c r="Q45" s="25"/>
      <c r="R45" s="11"/>
      <c r="S45" s="8"/>
    </row>
    <row r="46" spans="1:19" x14ac:dyDescent="0.2">
      <c r="A46" t="s">
        <v>52</v>
      </c>
      <c r="B46" s="5"/>
      <c r="C46" s="8"/>
      <c r="D46" s="8"/>
      <c r="E46" s="8"/>
      <c r="F46" s="8"/>
      <c r="G46" s="19"/>
      <c r="H46" s="14"/>
      <c r="I46" s="19"/>
      <c r="J46" s="19"/>
      <c r="K46" s="19"/>
      <c r="L46" s="15"/>
      <c r="M46" s="19"/>
      <c r="N46" s="5">
        <f t="shared" si="0"/>
        <v>0</v>
      </c>
      <c r="Q46" s="25"/>
      <c r="R46" s="11"/>
      <c r="S46" s="8"/>
    </row>
    <row r="47" spans="1:19" x14ac:dyDescent="0.2">
      <c r="A47" t="s">
        <v>17</v>
      </c>
      <c r="B47" s="5">
        <v>45863.97</v>
      </c>
      <c r="C47" s="8">
        <v>42842.9</v>
      </c>
      <c r="D47" s="8">
        <v>45824.63</v>
      </c>
      <c r="E47" s="8">
        <v>44864.99</v>
      </c>
      <c r="F47" s="8"/>
      <c r="G47" s="18"/>
      <c r="H47" s="18"/>
      <c r="I47" s="18"/>
      <c r="J47" s="18"/>
      <c r="K47" s="18"/>
      <c r="L47" s="10"/>
      <c r="M47" s="18"/>
      <c r="N47" s="5">
        <f t="shared" si="0"/>
        <v>179396.49</v>
      </c>
      <c r="Q47" s="25"/>
      <c r="R47" s="11"/>
      <c r="S47" s="8"/>
    </row>
    <row r="48" spans="1:19" x14ac:dyDescent="0.2">
      <c r="A48" t="s">
        <v>18</v>
      </c>
      <c r="B48" s="5">
        <v>29298.400000000001</v>
      </c>
      <c r="C48" s="8">
        <v>27368.5</v>
      </c>
      <c r="D48" s="8">
        <v>29273.27</v>
      </c>
      <c r="E48" s="8">
        <v>28660.240000000002</v>
      </c>
      <c r="F48" s="8"/>
      <c r="G48" s="18"/>
      <c r="H48" s="18"/>
      <c r="I48" s="18"/>
      <c r="J48" s="18"/>
      <c r="K48" s="18"/>
      <c r="L48" s="10"/>
      <c r="M48" s="18"/>
      <c r="N48" s="5">
        <f t="shared" si="0"/>
        <v>114600.41</v>
      </c>
      <c r="Q48" s="25"/>
      <c r="R48" s="11"/>
      <c r="S48" s="8"/>
    </row>
    <row r="49" spans="1:19" x14ac:dyDescent="0.2">
      <c r="A49" t="s">
        <v>19</v>
      </c>
      <c r="B49" s="5">
        <v>54174.400000000001</v>
      </c>
      <c r="C49" s="8">
        <v>50605.91</v>
      </c>
      <c r="D49" s="8">
        <v>54127.93</v>
      </c>
      <c r="E49" s="8">
        <v>52994.41</v>
      </c>
      <c r="F49" s="8"/>
      <c r="G49" s="18"/>
      <c r="H49" s="18"/>
      <c r="I49" s="18"/>
      <c r="J49" s="18"/>
      <c r="K49" s="18"/>
      <c r="L49" s="10"/>
      <c r="M49" s="18"/>
      <c r="N49" s="5">
        <f t="shared" si="0"/>
        <v>211902.65</v>
      </c>
      <c r="Q49" s="25"/>
      <c r="R49" s="11"/>
      <c r="S49" s="8"/>
    </row>
    <row r="50" spans="1:19" x14ac:dyDescent="0.2">
      <c r="A50" t="s">
        <v>53</v>
      </c>
      <c r="B50" s="5"/>
      <c r="C50" s="8"/>
      <c r="D50" s="8"/>
      <c r="E50" s="8"/>
      <c r="F50" s="8"/>
      <c r="G50" s="19"/>
      <c r="H50" s="19"/>
      <c r="I50" s="5"/>
      <c r="J50" s="5"/>
      <c r="K50" s="5"/>
      <c r="L50" s="5"/>
      <c r="M50" s="14"/>
      <c r="N50" s="5">
        <f t="shared" si="0"/>
        <v>0</v>
      </c>
      <c r="Q50" s="25"/>
      <c r="R50" s="11"/>
      <c r="S50" s="8"/>
    </row>
    <row r="51" spans="1:19" x14ac:dyDescent="0.2">
      <c r="A51" t="s">
        <v>54</v>
      </c>
      <c r="B51" s="5"/>
      <c r="C51" s="8"/>
      <c r="D51" s="8"/>
      <c r="E51" s="8"/>
      <c r="F51" s="8"/>
      <c r="G51" s="19"/>
      <c r="H51" s="19"/>
      <c r="I51" s="5"/>
      <c r="J51" s="5"/>
      <c r="K51" s="5"/>
      <c r="L51" s="5"/>
      <c r="M51" s="14"/>
      <c r="N51" s="5">
        <f t="shared" si="0"/>
        <v>0</v>
      </c>
      <c r="Q51" s="25"/>
      <c r="R51" s="11"/>
      <c r="S51" s="8"/>
    </row>
    <row r="52" spans="1:19" x14ac:dyDescent="0.2">
      <c r="A52" t="s">
        <v>55</v>
      </c>
      <c r="B52" s="5"/>
      <c r="C52" s="8"/>
      <c r="D52" s="8"/>
      <c r="E52" s="8"/>
      <c r="F52" s="8"/>
      <c r="G52" s="19"/>
      <c r="H52" s="19"/>
      <c r="I52" s="5"/>
      <c r="J52" s="5"/>
      <c r="K52" s="5"/>
      <c r="L52" s="5"/>
      <c r="M52" s="5"/>
      <c r="N52" s="5">
        <f t="shared" si="0"/>
        <v>0</v>
      </c>
      <c r="Q52" s="25"/>
      <c r="R52" s="11"/>
      <c r="S52" s="8"/>
    </row>
    <row r="53" spans="1:19" x14ac:dyDescent="0.2">
      <c r="A53" t="s">
        <v>20</v>
      </c>
      <c r="B53" s="5">
        <v>33168</v>
      </c>
      <c r="C53" s="8">
        <v>30983.21</v>
      </c>
      <c r="D53" s="8">
        <v>33139.550000000003</v>
      </c>
      <c r="E53" s="8">
        <v>32445.56</v>
      </c>
      <c r="F53" s="8"/>
      <c r="G53" s="18"/>
      <c r="H53" s="18"/>
      <c r="I53" s="18"/>
      <c r="J53" s="18"/>
      <c r="K53" s="18"/>
      <c r="L53" s="10"/>
      <c r="M53" s="18"/>
      <c r="N53" s="5">
        <f t="shared" si="0"/>
        <v>129736.32000000001</v>
      </c>
      <c r="Q53" s="25"/>
      <c r="R53" s="11"/>
      <c r="S53" s="8"/>
    </row>
    <row r="54" spans="1:19" x14ac:dyDescent="0.2">
      <c r="A54" t="s">
        <v>21</v>
      </c>
      <c r="B54" s="5">
        <v>52791.29</v>
      </c>
      <c r="C54" s="8">
        <v>49313.91</v>
      </c>
      <c r="D54" s="8">
        <v>52746.01</v>
      </c>
      <c r="E54" s="8">
        <v>51641.43</v>
      </c>
      <c r="F54" s="8"/>
      <c r="G54" s="18"/>
      <c r="H54" s="18"/>
      <c r="I54" s="18"/>
      <c r="J54" s="18"/>
      <c r="K54" s="18"/>
      <c r="L54" s="10"/>
      <c r="M54" s="18"/>
      <c r="N54" s="5">
        <f t="shared" si="0"/>
        <v>206492.64</v>
      </c>
      <c r="Q54" s="25"/>
    </row>
    <row r="55" spans="1:19" x14ac:dyDescent="0.2">
      <c r="A55" t="s">
        <v>22</v>
      </c>
      <c r="B55" s="5">
        <v>55280</v>
      </c>
      <c r="C55" s="8">
        <v>51638.69</v>
      </c>
      <c r="D55" s="8">
        <v>55232.58</v>
      </c>
      <c r="E55" s="8">
        <v>54075.93</v>
      </c>
      <c r="F55" s="8"/>
      <c r="G55" s="18"/>
      <c r="H55" s="18"/>
      <c r="I55" s="18"/>
      <c r="J55" s="18"/>
      <c r="K55" s="18"/>
      <c r="L55" s="10"/>
      <c r="M55" s="18"/>
      <c r="N55" s="5">
        <f t="shared" si="0"/>
        <v>216227.20000000001</v>
      </c>
      <c r="Q55" s="25"/>
    </row>
    <row r="56" spans="1:19" x14ac:dyDescent="0.2">
      <c r="A56" t="s">
        <v>56</v>
      </c>
      <c r="B56" s="5"/>
      <c r="C56" s="8"/>
      <c r="D56" s="8"/>
      <c r="E56" s="8"/>
      <c r="F56" s="8"/>
      <c r="G56" s="5"/>
      <c r="H56" s="19"/>
      <c r="I56" s="19"/>
      <c r="J56" s="15"/>
      <c r="K56" s="15"/>
      <c r="L56" s="5"/>
      <c r="M56" s="14"/>
      <c r="N56" s="5">
        <f t="shared" si="0"/>
        <v>0</v>
      </c>
      <c r="Q56" s="25"/>
    </row>
    <row r="57" spans="1:19" x14ac:dyDescent="0.2">
      <c r="A57" t="s">
        <v>23</v>
      </c>
      <c r="B57" s="5"/>
      <c r="C57" s="8"/>
      <c r="D57" s="8"/>
      <c r="E57" s="8"/>
      <c r="F57" s="8"/>
      <c r="G57" s="5"/>
      <c r="H57" s="19"/>
      <c r="I57" s="19"/>
      <c r="J57" s="15"/>
      <c r="K57" s="15"/>
      <c r="L57" s="5"/>
      <c r="M57" s="5"/>
      <c r="N57" s="5">
        <f t="shared" si="0"/>
        <v>0</v>
      </c>
      <c r="Q57" s="25"/>
    </row>
    <row r="58" spans="1:19" x14ac:dyDescent="0.2">
      <c r="A58" t="s">
        <v>24</v>
      </c>
      <c r="B58" s="5"/>
      <c r="C58" s="8"/>
      <c r="D58" s="8"/>
      <c r="E58" s="8"/>
      <c r="F58" s="8"/>
      <c r="G58" s="5"/>
      <c r="H58" s="19"/>
      <c r="I58" s="5"/>
      <c r="J58" s="5"/>
      <c r="K58" s="5"/>
      <c r="L58" s="5"/>
      <c r="M58" s="5"/>
      <c r="N58" s="5">
        <f t="shared" si="0"/>
        <v>0</v>
      </c>
      <c r="Q58" s="25"/>
    </row>
    <row r="59" spans="1:19" x14ac:dyDescent="0.2">
      <c r="A59" t="s">
        <v>57</v>
      </c>
      <c r="B59" s="5"/>
      <c r="C59" s="8"/>
      <c r="D59" s="8"/>
      <c r="E59" s="8"/>
      <c r="F59" s="8"/>
      <c r="G59" s="5"/>
      <c r="H59" s="19"/>
      <c r="I59" s="5"/>
      <c r="J59" s="5"/>
      <c r="K59" s="5"/>
      <c r="L59" s="5"/>
      <c r="M59" s="5"/>
      <c r="N59" s="5">
        <f t="shared" si="0"/>
        <v>0</v>
      </c>
      <c r="Q59" s="25"/>
    </row>
    <row r="60" spans="1:19" x14ac:dyDescent="0.2">
      <c r="A60" t="s">
        <v>58</v>
      </c>
      <c r="B60" s="5"/>
      <c r="C60" s="8"/>
      <c r="D60" s="8"/>
      <c r="E60" s="8"/>
      <c r="F60" s="8"/>
      <c r="G60" s="5"/>
      <c r="H60" s="19"/>
      <c r="I60" s="5"/>
      <c r="J60" s="5"/>
      <c r="K60" s="5"/>
      <c r="L60" s="5"/>
      <c r="M60" s="5"/>
      <c r="N60" s="5">
        <f t="shared" si="0"/>
        <v>0</v>
      </c>
      <c r="Q60" s="25"/>
    </row>
    <row r="61" spans="1:19" x14ac:dyDescent="0.2">
      <c r="A61" t="s">
        <v>59</v>
      </c>
      <c r="B61" s="5"/>
      <c r="C61" s="8"/>
      <c r="D61" s="8"/>
      <c r="E61" s="8"/>
      <c r="F61" s="8"/>
      <c r="G61" s="5"/>
      <c r="H61" s="19"/>
      <c r="I61" s="5"/>
      <c r="J61" s="5"/>
      <c r="K61" s="5"/>
      <c r="L61" s="5"/>
      <c r="M61" s="5"/>
      <c r="N61" s="5">
        <f t="shared" si="0"/>
        <v>0</v>
      </c>
      <c r="Q61" s="25"/>
    </row>
    <row r="62" spans="1:19" x14ac:dyDescent="0.2">
      <c r="A62" t="s">
        <v>25</v>
      </c>
      <c r="B62" s="5">
        <v>29482.66</v>
      </c>
      <c r="C62" s="8">
        <v>27540.63</v>
      </c>
      <c r="D62" s="8">
        <v>29457.38</v>
      </c>
      <c r="E62" s="8">
        <v>28840.49</v>
      </c>
      <c r="F62" s="8"/>
      <c r="G62" s="18"/>
      <c r="H62" s="18"/>
      <c r="I62" s="18"/>
      <c r="J62" s="18"/>
      <c r="K62" s="18"/>
      <c r="L62" s="10"/>
      <c r="M62" s="18"/>
      <c r="N62" s="5">
        <f t="shared" si="0"/>
        <v>115321.16</v>
      </c>
      <c r="Q62" s="25"/>
    </row>
    <row r="63" spans="1:19" x14ac:dyDescent="0.2">
      <c r="A63" t="s">
        <v>60</v>
      </c>
      <c r="B63" s="5"/>
      <c r="C63" s="8"/>
      <c r="D63" s="8"/>
      <c r="E63" s="8"/>
      <c r="F63" s="8"/>
      <c r="G63" s="5"/>
      <c r="H63" s="19"/>
      <c r="I63" s="5"/>
      <c r="J63" s="5"/>
      <c r="K63" s="5"/>
      <c r="L63" s="5"/>
      <c r="M63" s="5"/>
      <c r="N63" s="5">
        <f t="shared" si="0"/>
        <v>0</v>
      </c>
      <c r="Q63" s="25"/>
    </row>
    <row r="64" spans="1:19" x14ac:dyDescent="0.2">
      <c r="A64" t="s">
        <v>61</v>
      </c>
      <c r="B64" s="5"/>
      <c r="C64" s="8"/>
      <c r="D64" s="8"/>
      <c r="E64" s="8"/>
      <c r="F64" s="8"/>
      <c r="G64" s="5"/>
      <c r="H64" s="19"/>
      <c r="I64" s="5"/>
      <c r="J64" s="5"/>
      <c r="K64" s="5"/>
      <c r="L64" s="5"/>
      <c r="M64" s="5"/>
      <c r="N64" s="5">
        <f t="shared" si="0"/>
        <v>0</v>
      </c>
      <c r="Q64" s="25"/>
    </row>
    <row r="65" spans="1:17" x14ac:dyDescent="0.2">
      <c r="A65" t="s">
        <v>62</v>
      </c>
      <c r="B65" s="5"/>
      <c r="C65" s="8"/>
      <c r="D65" s="8"/>
      <c r="E65" s="8"/>
      <c r="F65" s="8"/>
      <c r="G65" s="5"/>
      <c r="H65" s="19"/>
      <c r="I65" s="5"/>
      <c r="J65" s="5"/>
      <c r="K65" s="5"/>
      <c r="L65" s="5"/>
      <c r="M65" s="5"/>
      <c r="N65" s="5">
        <f t="shared" si="0"/>
        <v>0</v>
      </c>
      <c r="Q65" s="25"/>
    </row>
    <row r="66" spans="1:17" x14ac:dyDescent="0.2">
      <c r="A66" t="s">
        <v>26</v>
      </c>
      <c r="B66" s="5"/>
      <c r="C66" s="8"/>
      <c r="D66" s="8"/>
      <c r="E66" s="8"/>
      <c r="F66" s="8"/>
      <c r="G66" s="5"/>
      <c r="H66" s="19"/>
      <c r="I66" s="5"/>
      <c r="J66" s="5"/>
      <c r="K66" s="5"/>
      <c r="L66" s="5"/>
      <c r="M66" s="5"/>
      <c r="N66" s="5">
        <f t="shared" si="0"/>
        <v>0</v>
      </c>
      <c r="Q66" s="25"/>
    </row>
    <row r="67" spans="1:17" x14ac:dyDescent="0.2">
      <c r="A67" t="s">
        <v>63</v>
      </c>
      <c r="B67" s="5"/>
      <c r="C67" s="8"/>
      <c r="D67" s="8"/>
      <c r="E67" s="8"/>
      <c r="F67" s="8"/>
      <c r="G67" s="5"/>
      <c r="H67" s="19"/>
      <c r="I67" s="5"/>
      <c r="J67" s="5"/>
      <c r="K67" s="5"/>
      <c r="L67" s="5"/>
      <c r="M67" s="5"/>
      <c r="N67" s="5">
        <f t="shared" si="0"/>
        <v>0</v>
      </c>
      <c r="Q67" s="25"/>
    </row>
    <row r="68" spans="1:17" x14ac:dyDescent="0.2">
      <c r="A68" t="s">
        <v>64</v>
      </c>
      <c r="B68" s="5"/>
      <c r="C68" s="8"/>
      <c r="D68" s="8"/>
      <c r="E68" s="8"/>
      <c r="F68" s="8"/>
      <c r="G68" s="5"/>
      <c r="H68" s="19"/>
      <c r="I68" s="5"/>
      <c r="J68" s="5"/>
      <c r="K68" s="5"/>
      <c r="L68" s="5"/>
      <c r="M68" s="5"/>
      <c r="N68" s="5">
        <f t="shared" si="0"/>
        <v>0</v>
      </c>
      <c r="Q68" s="25"/>
    </row>
    <row r="69" spans="1:17" x14ac:dyDescent="0.2">
      <c r="A69" t="s">
        <v>65</v>
      </c>
      <c r="B69" s="5">
        <v>34791.019999999997</v>
      </c>
      <c r="C69" s="8">
        <v>32499.32</v>
      </c>
      <c r="D69" s="8">
        <v>34761.18</v>
      </c>
      <c r="E69" s="8">
        <v>34033.230000000003</v>
      </c>
      <c r="F69" s="8"/>
      <c r="G69" s="18"/>
      <c r="H69" s="18"/>
      <c r="I69" s="18"/>
      <c r="J69" s="18"/>
      <c r="K69" s="18"/>
      <c r="L69" s="10"/>
      <c r="M69" s="18"/>
      <c r="N69" s="5">
        <f t="shared" si="0"/>
        <v>136084.75</v>
      </c>
      <c r="Q69" s="25"/>
    </row>
    <row r="70" spans="1:17" x14ac:dyDescent="0.2">
      <c r="A70" t="s">
        <v>66</v>
      </c>
      <c r="B70" s="5"/>
      <c r="C70" s="8"/>
      <c r="D70" s="8"/>
      <c r="E70" s="8"/>
      <c r="F70" s="8"/>
      <c r="G70" s="5"/>
      <c r="H70" s="19"/>
      <c r="I70" s="5"/>
      <c r="J70" s="5"/>
      <c r="K70" s="5"/>
      <c r="L70" s="5"/>
      <c r="M70" s="5"/>
      <c r="N70" s="5">
        <f t="shared" si="0"/>
        <v>0</v>
      </c>
      <c r="Q70" s="25"/>
    </row>
    <row r="71" spans="1:17" x14ac:dyDescent="0.2">
      <c r="A71" t="s">
        <v>67</v>
      </c>
      <c r="B71" s="5"/>
      <c r="C71" s="8"/>
      <c r="D71" s="8"/>
      <c r="E71" s="8"/>
      <c r="F71" s="8"/>
      <c r="G71" s="5"/>
      <c r="H71" s="19"/>
      <c r="I71" s="5"/>
      <c r="J71" s="5"/>
      <c r="K71" s="5"/>
      <c r="L71" s="5"/>
      <c r="M71" s="5"/>
      <c r="N71" s="5">
        <f t="shared" si="0"/>
        <v>0</v>
      </c>
      <c r="Q71" s="25"/>
    </row>
    <row r="72" spans="1:17" x14ac:dyDescent="0.2">
      <c r="A72" t="s">
        <v>68</v>
      </c>
      <c r="B72" s="5"/>
      <c r="C72" s="8"/>
      <c r="D72" s="8"/>
      <c r="E72" s="8"/>
      <c r="F72" s="8"/>
      <c r="G72" s="5"/>
      <c r="H72" s="19"/>
      <c r="I72" s="5"/>
      <c r="J72" s="5"/>
      <c r="K72" s="5"/>
      <c r="L72" s="5"/>
      <c r="M72" s="5"/>
      <c r="N72" s="5">
        <f t="shared" si="0"/>
        <v>0</v>
      </c>
      <c r="Q72" s="25"/>
    </row>
    <row r="73" spans="1:17" x14ac:dyDescent="0.2">
      <c r="A73" t="s">
        <v>69</v>
      </c>
      <c r="B73" s="5"/>
      <c r="C73" s="8"/>
      <c r="D73" s="8"/>
      <c r="E73" s="8"/>
      <c r="F73" s="8"/>
      <c r="G73" s="5"/>
      <c r="H73" s="19"/>
      <c r="I73" s="5"/>
      <c r="J73" s="5"/>
      <c r="K73" s="5"/>
      <c r="L73" s="5"/>
      <c r="M73" s="5"/>
      <c r="N73" s="5">
        <f t="shared" si="0"/>
        <v>0</v>
      </c>
      <c r="Q73" s="25"/>
    </row>
    <row r="74" spans="1:17" x14ac:dyDescent="0.2">
      <c r="A74" t="s">
        <v>70</v>
      </c>
      <c r="B74" s="5"/>
      <c r="C74" s="8"/>
      <c r="D74" s="8"/>
      <c r="E74" s="8"/>
      <c r="F74" s="8"/>
      <c r="G74" s="5"/>
      <c r="H74" s="19"/>
      <c r="I74" s="5"/>
      <c r="J74" s="5"/>
      <c r="K74" s="5"/>
      <c r="L74" s="5"/>
      <c r="M74" s="5"/>
      <c r="N74" s="5">
        <f t="shared" si="0"/>
        <v>0</v>
      </c>
      <c r="Q74" s="25"/>
    </row>
    <row r="75" spans="1:17" x14ac:dyDescent="0.2">
      <c r="A75" t="s">
        <v>27</v>
      </c>
      <c r="B75" s="5"/>
      <c r="C75" s="8"/>
      <c r="D75" s="8"/>
      <c r="E75" s="8"/>
      <c r="F75" s="8"/>
      <c r="G75" s="18"/>
      <c r="H75" s="18"/>
      <c r="I75" s="18"/>
      <c r="J75" s="18"/>
      <c r="K75" s="18"/>
      <c r="L75" s="10"/>
      <c r="M75" s="18"/>
      <c r="N75" s="5">
        <f t="shared" si="0"/>
        <v>0</v>
      </c>
      <c r="Q75" s="25"/>
    </row>
    <row r="76" spans="1:17" x14ac:dyDescent="0.2">
      <c r="A76" t="s">
        <v>71</v>
      </c>
      <c r="B76" s="5">
        <v>51594.66</v>
      </c>
      <c r="C76" s="8">
        <v>48196.11</v>
      </c>
      <c r="D76" s="8">
        <v>51550.41</v>
      </c>
      <c r="E76" s="8">
        <v>50470.86</v>
      </c>
      <c r="F76" s="8"/>
      <c r="G76" s="18"/>
      <c r="H76" s="18"/>
      <c r="I76" s="18"/>
      <c r="J76" s="18"/>
      <c r="K76" s="18"/>
      <c r="L76" s="10"/>
      <c r="M76" s="18"/>
      <c r="N76" s="5">
        <f t="shared" si="0"/>
        <v>201812.03999999998</v>
      </c>
      <c r="Q76" s="25"/>
    </row>
    <row r="77" spans="1:17" x14ac:dyDescent="0.2">
      <c r="A77" t="s">
        <v>28</v>
      </c>
      <c r="B77" s="5">
        <v>26691.39</v>
      </c>
      <c r="C77" s="8">
        <v>24933.22</v>
      </c>
      <c r="D77" s="8">
        <v>26668.5</v>
      </c>
      <c r="E77" s="8">
        <v>26110.02</v>
      </c>
      <c r="F77" s="8"/>
      <c r="G77" s="18"/>
      <c r="H77" s="18"/>
      <c r="I77" s="18"/>
      <c r="J77" s="18"/>
      <c r="K77" s="18"/>
      <c r="L77" s="10"/>
      <c r="M77" s="18"/>
      <c r="N77" s="5">
        <f t="shared" si="0"/>
        <v>104403.13</v>
      </c>
      <c r="Q77" s="25"/>
    </row>
    <row r="78" spans="1:17" x14ac:dyDescent="0.2">
      <c r="A78" t="s">
        <v>29</v>
      </c>
      <c r="B78" s="5">
        <v>64493.33</v>
      </c>
      <c r="C78" s="8">
        <v>60245.14</v>
      </c>
      <c r="D78" s="8">
        <v>64438.01</v>
      </c>
      <c r="E78" s="8">
        <v>63088.58</v>
      </c>
      <c r="F78" s="8"/>
      <c r="G78" s="18"/>
      <c r="H78" s="18"/>
      <c r="I78" s="18"/>
      <c r="J78" s="18"/>
      <c r="K78" s="18"/>
      <c r="L78" s="10"/>
      <c r="M78" s="18"/>
      <c r="N78" s="5">
        <f t="shared" si="0"/>
        <v>252265.06</v>
      </c>
      <c r="Q78" s="25"/>
    </row>
    <row r="79" spans="1:17" x14ac:dyDescent="0.2">
      <c r="A79" t="s">
        <v>72</v>
      </c>
      <c r="B79" s="5"/>
      <c r="C79" s="8"/>
      <c r="D79" s="8"/>
      <c r="E79" s="8"/>
      <c r="F79" s="8"/>
      <c r="G79" s="19"/>
      <c r="H79" s="19"/>
      <c r="I79" s="19"/>
      <c r="J79" s="19"/>
      <c r="K79" s="19"/>
      <c r="L79" s="15"/>
      <c r="M79" s="19"/>
      <c r="N79" s="5">
        <f t="shared" si="0"/>
        <v>0</v>
      </c>
      <c r="Q79" s="25"/>
    </row>
    <row r="80" spans="1:17" x14ac:dyDescent="0.2">
      <c r="A80" t="s">
        <v>73</v>
      </c>
      <c r="B80" s="5">
        <v>29482.66</v>
      </c>
      <c r="C80" s="8">
        <v>27540.63</v>
      </c>
      <c r="D80" s="8">
        <v>29457.38</v>
      </c>
      <c r="E80" s="8">
        <v>28840.49</v>
      </c>
      <c r="F80" s="8"/>
      <c r="G80" s="18"/>
      <c r="H80" s="18"/>
      <c r="I80" s="18"/>
      <c r="J80" s="18"/>
      <c r="K80" s="18"/>
      <c r="L80" s="10"/>
      <c r="M80" s="18"/>
      <c r="N80" s="5">
        <f>SUM(B80:M80)</f>
        <v>115321.16</v>
      </c>
      <c r="Q80" s="25"/>
    </row>
    <row r="81" spans="1:17" x14ac:dyDescent="0.2">
      <c r="A81" t="s">
        <v>74</v>
      </c>
      <c r="B81" s="5"/>
      <c r="C81" s="8"/>
      <c r="D81" s="8"/>
      <c r="E81" s="8"/>
      <c r="F81" s="8"/>
      <c r="G81" s="19"/>
      <c r="H81" s="19"/>
      <c r="I81" s="19"/>
      <c r="J81" s="19"/>
      <c r="K81" s="19"/>
      <c r="L81" s="15"/>
      <c r="M81" s="19"/>
      <c r="N81" s="5">
        <f>SUM(B81:M81)</f>
        <v>0</v>
      </c>
      <c r="Q81" s="25"/>
    </row>
    <row r="82" spans="1:17" x14ac:dyDescent="0.2">
      <c r="A82" t="s">
        <v>30</v>
      </c>
      <c r="B82" s="5">
        <v>49752</v>
      </c>
      <c r="C82" s="8">
        <v>46474.82</v>
      </c>
      <c r="D82" s="8">
        <v>49709.32</v>
      </c>
      <c r="E82" s="8">
        <v>48668.33</v>
      </c>
      <c r="F82" s="8"/>
      <c r="G82" s="18"/>
      <c r="H82" s="18"/>
      <c r="I82" s="18"/>
      <c r="J82" s="18"/>
      <c r="K82" s="18"/>
      <c r="L82" s="10"/>
      <c r="M82" s="18"/>
      <c r="N82" s="5">
        <f>SUM(B82:M82)</f>
        <v>194604.47000000003</v>
      </c>
      <c r="Q82" s="25"/>
    </row>
    <row r="83" spans="1:17" x14ac:dyDescent="0.2">
      <c r="A83" t="s">
        <v>1</v>
      </c>
      <c r="N83" s="5"/>
      <c r="Q83" s="25"/>
    </row>
    <row r="84" spans="1:17" x14ac:dyDescent="0.2">
      <c r="A84" t="s">
        <v>31</v>
      </c>
      <c r="B84" s="5">
        <f>SUM(B16:B82)</f>
        <v>1202672.71</v>
      </c>
      <c r="C84" s="5">
        <f t="shared" ref="C84:L84" si="1">SUM(C16:C82)</f>
        <v>1123452.3</v>
      </c>
      <c r="D84" s="5">
        <f t="shared" si="1"/>
        <v>1201641.1600000001</v>
      </c>
      <c r="E84" s="5">
        <f t="shared" si="1"/>
        <v>1176476.9500000004</v>
      </c>
      <c r="F84" s="5">
        <f t="shared" si="1"/>
        <v>0</v>
      </c>
      <c r="G84" s="5">
        <f t="shared" si="1"/>
        <v>0</v>
      </c>
      <c r="H84" s="5">
        <f t="shared" si="1"/>
        <v>0</v>
      </c>
      <c r="I84" s="5">
        <f t="shared" si="1"/>
        <v>0</v>
      </c>
      <c r="J84" s="5">
        <f>SUM(J16:J82)</f>
        <v>0</v>
      </c>
      <c r="K84" s="5">
        <f>SUM(K16:K82)</f>
        <v>0</v>
      </c>
      <c r="L84" s="5">
        <f t="shared" si="1"/>
        <v>0</v>
      </c>
      <c r="M84" s="5">
        <f>SUM(M16:M82)</f>
        <v>0</v>
      </c>
      <c r="N84" s="5">
        <f>SUM(B84:M84)</f>
        <v>4704243.12</v>
      </c>
    </row>
    <row r="92" spans="1:17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7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7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7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7:N7"/>
    <mergeCell ref="A3:N3"/>
    <mergeCell ref="A4:N4"/>
    <mergeCell ref="A5:N5"/>
    <mergeCell ref="A6:N6"/>
  </mergeCells>
  <phoneticPr fontId="0" type="noConversion"/>
  <pageMargins left="0.25" right="0.25" top="0.25" bottom="0.2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9"/>
  </sheetPr>
  <dimension ref="A1:N84"/>
  <sheetViews>
    <sheetView workbookViewId="0">
      <pane ySplit="13" topLeftCell="A14" activePane="bottomLeft" state="frozen"/>
      <selection pane="bottomLeft" activeCell="F17" sqref="F17"/>
    </sheetView>
  </sheetViews>
  <sheetFormatPr defaultRowHeight="12.75" x14ac:dyDescent="0.2"/>
  <cols>
    <col min="1" max="1" width="16.1640625" bestFit="1" customWidth="1"/>
    <col min="2" max="12" width="11.1640625" bestFit="1" customWidth="1"/>
    <col min="13" max="13" width="11.1640625" customWidth="1"/>
    <col min="14" max="14" width="12.6640625" customWidth="1"/>
  </cols>
  <sheetData>
    <row r="1" spans="1:14" x14ac:dyDescent="0.2">
      <c r="A1" t="str">
        <f>'SFY 21-22'!A1</f>
        <v>VALIDATED TAX RECEIPTS DATA FOR: JULY 2021 thru June 2022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idden="1" x14ac:dyDescent="0.2"/>
    <row r="12" spans="1:14" hidden="1" x14ac:dyDescent="0.2"/>
    <row r="13" spans="1:14" x14ac:dyDescent="0.2">
      <c r="B13" s="1">
        <f>'Half-Cent to County before'!B13</f>
        <v>44378</v>
      </c>
      <c r="C13" s="1">
        <f>'Half-Cent to County before'!C13</f>
        <v>44409</v>
      </c>
      <c r="D13" s="1">
        <f>'Half-Cent to County before'!D13</f>
        <v>44440</v>
      </c>
      <c r="E13" s="1">
        <f>'Half-Cent to County before'!E13</f>
        <v>44470</v>
      </c>
      <c r="F13" s="1">
        <f>'Half-Cent to County before'!F13</f>
        <v>44501</v>
      </c>
      <c r="G13" s="1">
        <f>'Half-Cent to County before'!G13</f>
        <v>44531</v>
      </c>
      <c r="H13" s="1">
        <f>'Half-Cent to County before'!H13</f>
        <v>44562</v>
      </c>
      <c r="I13" s="1">
        <f>'Half-Cent to County before'!I13</f>
        <v>44593</v>
      </c>
      <c r="J13" s="1">
        <f>'Half-Cent to County before'!J13</f>
        <v>44621</v>
      </c>
      <c r="K13" s="1">
        <f>'Half-Cent to County before'!K13</f>
        <v>44652</v>
      </c>
      <c r="L13" s="1">
        <f>'Half-Cent to County before'!L13</f>
        <v>44682</v>
      </c>
      <c r="M13" s="1">
        <f>'Half-Cent to County before'!M13</f>
        <v>44713</v>
      </c>
      <c r="N13" s="1" t="str">
        <f>'Half-Cent to County before'!N13</f>
        <v>SFY21-22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f>SUM('Half-Cent to County before'!B16+'Half-Cent to City Govs'!B16)</f>
        <v>2195498.8199999998</v>
      </c>
      <c r="C16" s="8">
        <f>SUM('Half-Cent to County before'!C16+'Half-Cent to City Govs'!C16)</f>
        <v>2147947.7799999998</v>
      </c>
      <c r="D16" s="8">
        <f>SUM('Half-Cent to County before'!D16+'Half-Cent to City Govs'!D16)</f>
        <v>1988108.8399999999</v>
      </c>
      <c r="E16" s="8">
        <f>SUM('Half-Cent to County before'!E16+'Half-Cent to City Govs'!E16)</f>
        <v>2066188.78</v>
      </c>
      <c r="F16" s="8">
        <f>SUM('Half-Cent to County before'!F16+'Half-Cent to City Govs'!F16)</f>
        <v>0</v>
      </c>
      <c r="G16" s="5">
        <f>SUM('Half-Cent to County before'!G16+'Half-Cent to City Govs'!G16)</f>
        <v>0</v>
      </c>
      <c r="H16" s="5">
        <f>SUM('Half-Cent to County before'!H16+'Half-Cent to City Govs'!H16)</f>
        <v>0</v>
      </c>
      <c r="I16" s="5">
        <f>SUM('Half-Cent to County before'!I16+'Half-Cent to City Govs'!I16)</f>
        <v>0</v>
      </c>
      <c r="J16" s="5">
        <f>SUM('Half-Cent to County before'!J16+'Half-Cent to City Govs'!J16)</f>
        <v>0</v>
      </c>
      <c r="K16" s="5">
        <f>SUM('Half-Cent to County before'!K16+'Half-Cent to City Govs'!K16)</f>
        <v>0</v>
      </c>
      <c r="L16" s="5">
        <f>SUM('Half-Cent to County before'!L16+'Half-Cent to City Govs'!L16)</f>
        <v>0</v>
      </c>
      <c r="M16" s="5">
        <f>SUM('Half-Cent to County before'!M16+'Half-Cent to City Govs'!M16)</f>
        <v>0</v>
      </c>
      <c r="N16" s="5">
        <f t="shared" ref="N16:N79" si="0">SUM(B16:M16)</f>
        <v>8397744.2199999988</v>
      </c>
    </row>
    <row r="17" spans="1:14" x14ac:dyDescent="0.2">
      <c r="A17" t="s">
        <v>39</v>
      </c>
      <c r="B17" s="8">
        <f>SUM('Half-Cent to County before'!B17+'Half-Cent to City Govs'!B17)</f>
        <v>137479.57999999999</v>
      </c>
      <c r="C17" s="8">
        <f>SUM('Half-Cent to County before'!C17+'Half-Cent to City Govs'!C17)</f>
        <v>130932.53</v>
      </c>
      <c r="D17" s="8">
        <f>SUM('Half-Cent to County before'!D17+'Half-Cent to City Govs'!D17)</f>
        <v>124774.45999999999</v>
      </c>
      <c r="E17" s="8">
        <f>SUM('Half-Cent to County before'!E17+'Half-Cent to City Govs'!E17)</f>
        <v>128631.76000000001</v>
      </c>
      <c r="F17" s="8">
        <f>SUM('Half-Cent to County before'!F17+'Half-Cent to City Govs'!F17)</f>
        <v>0</v>
      </c>
      <c r="G17" s="5">
        <f>SUM('Half-Cent to County before'!G17+'Half-Cent to City Govs'!G17)</f>
        <v>0</v>
      </c>
      <c r="H17" s="5">
        <f>SUM('Half-Cent to County before'!H17+'Half-Cent to City Govs'!H17)</f>
        <v>0</v>
      </c>
      <c r="I17" s="5">
        <f>SUM('Half-Cent to County before'!I17+'Half-Cent to City Govs'!I17)</f>
        <v>0</v>
      </c>
      <c r="J17" s="5">
        <f>SUM('Half-Cent to County before'!J17+'Half-Cent to City Govs'!J17)</f>
        <v>0</v>
      </c>
      <c r="K17" s="5">
        <f>SUM('Half-Cent to County before'!K17+'Half-Cent to City Govs'!K17)</f>
        <v>0</v>
      </c>
      <c r="L17" s="5">
        <f>SUM('Half-Cent to County before'!L17+'Half-Cent to City Govs'!L17)</f>
        <v>0</v>
      </c>
      <c r="M17" s="5">
        <f>SUM('Half-Cent to County before'!M17+'Half-Cent to City Govs'!M17)</f>
        <v>0</v>
      </c>
      <c r="N17" s="5">
        <f t="shared" si="0"/>
        <v>521818.32999999996</v>
      </c>
    </row>
    <row r="18" spans="1:14" x14ac:dyDescent="0.2">
      <c r="A18" t="s">
        <v>40</v>
      </c>
      <c r="B18" s="8">
        <f>SUM('Half-Cent to County before'!B18+'Half-Cent to City Govs'!B18)</f>
        <v>3070332.6399999997</v>
      </c>
      <c r="C18" s="8">
        <f>SUM('Half-Cent to County before'!C18+'Half-Cent to City Govs'!C18)</f>
        <v>3520766.56</v>
      </c>
      <c r="D18" s="8">
        <f>SUM('Half-Cent to County before'!D18+'Half-Cent to City Govs'!D18)</f>
        <v>3652737.21</v>
      </c>
      <c r="E18" s="8">
        <f>SUM('Half-Cent to County before'!E18+'Half-Cent to City Govs'!E18)</f>
        <v>2830251.0300000003</v>
      </c>
      <c r="F18" s="8">
        <f>SUM('Half-Cent to County before'!F18+'Half-Cent to City Govs'!F18)</f>
        <v>0</v>
      </c>
      <c r="G18" s="5">
        <f>SUM('Half-Cent to County before'!G18+'Half-Cent to City Govs'!G18)</f>
        <v>0</v>
      </c>
      <c r="H18" s="5">
        <f>SUM('Half-Cent to County before'!H18+'Half-Cent to City Govs'!H18)</f>
        <v>0</v>
      </c>
      <c r="I18" s="5">
        <f>SUM('Half-Cent to County before'!I18+'Half-Cent to City Govs'!I18)</f>
        <v>0</v>
      </c>
      <c r="J18" s="5">
        <f>SUM('Half-Cent to County before'!J18+'Half-Cent to City Govs'!J18)</f>
        <v>0</v>
      </c>
      <c r="K18" s="5">
        <f>SUM('Half-Cent to County before'!K18+'Half-Cent to City Govs'!K18)</f>
        <v>0</v>
      </c>
      <c r="L18" s="5">
        <f>SUM('Half-Cent to County before'!L18+'Half-Cent to City Govs'!L18)</f>
        <v>0</v>
      </c>
      <c r="M18" s="5">
        <f>SUM('Half-Cent to County before'!M18+'Half-Cent to City Govs'!M18)</f>
        <v>0</v>
      </c>
      <c r="N18" s="5">
        <f t="shared" si="0"/>
        <v>13074087.440000001</v>
      </c>
    </row>
    <row r="19" spans="1:14" x14ac:dyDescent="0.2">
      <c r="A19" t="s">
        <v>2</v>
      </c>
      <c r="B19" s="8">
        <f>SUM('Half-Cent to County before'!B19+'Half-Cent to City Govs'!B19)</f>
        <v>180389.41</v>
      </c>
      <c r="C19" s="8">
        <f>SUM('Half-Cent to County before'!C19+'Half-Cent to City Govs'!C19)</f>
        <v>176737.99</v>
      </c>
      <c r="D19" s="8">
        <f>SUM('Half-Cent to County before'!D19+'Half-Cent to City Govs'!D19)</f>
        <v>165019.57999999999</v>
      </c>
      <c r="E19" s="8">
        <f>SUM('Half-Cent to County before'!E19+'Half-Cent to City Govs'!E19)</f>
        <v>163939.60999999999</v>
      </c>
      <c r="F19" s="8">
        <f>SUM('Half-Cent to County before'!F19+'Half-Cent to City Govs'!F19)</f>
        <v>0</v>
      </c>
      <c r="G19" s="5">
        <f>SUM('Half-Cent to County before'!G19+'Half-Cent to City Govs'!G19)</f>
        <v>0</v>
      </c>
      <c r="H19" s="5">
        <f>SUM('Half-Cent to County before'!H19+'Half-Cent to City Govs'!H19)</f>
        <v>0</v>
      </c>
      <c r="I19" s="5">
        <f>SUM('Half-Cent to County before'!I19+'Half-Cent to City Govs'!I19)</f>
        <v>0</v>
      </c>
      <c r="J19" s="5">
        <f>SUM('Half-Cent to County before'!J19+'Half-Cent to City Govs'!J19)</f>
        <v>0</v>
      </c>
      <c r="K19" s="5">
        <f>SUM('Half-Cent to County before'!K19+'Half-Cent to City Govs'!K19)</f>
        <v>0</v>
      </c>
      <c r="L19" s="5">
        <f>SUM('Half-Cent to County before'!L19+'Half-Cent to City Govs'!L19)</f>
        <v>0</v>
      </c>
      <c r="M19" s="5">
        <f>SUM('Half-Cent to County before'!M19+'Half-Cent to City Govs'!M19)</f>
        <v>0</v>
      </c>
      <c r="N19" s="5">
        <f t="shared" si="0"/>
        <v>686086.59</v>
      </c>
    </row>
    <row r="20" spans="1:14" x14ac:dyDescent="0.2">
      <c r="A20" t="s">
        <v>41</v>
      </c>
      <c r="B20" s="8">
        <f>SUM('Half-Cent to County before'!B20+'Half-Cent to City Govs'!B20)</f>
        <v>4833750.9000000004</v>
      </c>
      <c r="C20" s="8">
        <f>SUM('Half-Cent to County before'!C20+'Half-Cent to City Govs'!C20)</f>
        <v>5030588.03</v>
      </c>
      <c r="D20" s="8">
        <f>SUM('Half-Cent to County before'!D20+'Half-Cent to City Govs'!D20)</f>
        <v>4906907.88</v>
      </c>
      <c r="E20" s="8">
        <f>SUM('Half-Cent to County before'!E20+'Half-Cent to City Govs'!E20)</f>
        <v>4385795.9399999995</v>
      </c>
      <c r="F20" s="8">
        <f>SUM('Half-Cent to County before'!F20+'Half-Cent to City Govs'!F20)</f>
        <v>0</v>
      </c>
      <c r="G20" s="5">
        <f>SUM('Half-Cent to County before'!G20+'Half-Cent to City Govs'!G20)</f>
        <v>0</v>
      </c>
      <c r="H20" s="5">
        <f>SUM('Half-Cent to County before'!H20+'Half-Cent to City Govs'!H20)</f>
        <v>0</v>
      </c>
      <c r="I20" s="5">
        <f>SUM('Half-Cent to County before'!I20+'Half-Cent to City Govs'!I20)</f>
        <v>0</v>
      </c>
      <c r="J20" s="5">
        <f>SUM('Half-Cent to County before'!J20+'Half-Cent to City Govs'!J20)</f>
        <v>0</v>
      </c>
      <c r="K20" s="5">
        <f>SUM('Half-Cent to County before'!K20+'Half-Cent to City Govs'!K20)</f>
        <v>0</v>
      </c>
      <c r="L20" s="5">
        <f>SUM('Half-Cent to County before'!L20+'Half-Cent to City Govs'!L20)</f>
        <v>0</v>
      </c>
      <c r="M20" s="5">
        <f>SUM('Half-Cent to County before'!M20+'Half-Cent to City Govs'!M20)</f>
        <v>0</v>
      </c>
      <c r="N20" s="5">
        <f t="shared" si="0"/>
        <v>19157042.75</v>
      </c>
    </row>
    <row r="21" spans="1:14" x14ac:dyDescent="0.2">
      <c r="A21" t="s">
        <v>42</v>
      </c>
      <c r="B21" s="8">
        <f>SUM('Half-Cent to County before'!B21+'Half-Cent to City Govs'!B21)</f>
        <v>20654222.989999998</v>
      </c>
      <c r="C21" s="8">
        <f>SUM('Half-Cent to County before'!C21+'Half-Cent to City Govs'!C21)</f>
        <v>20875350.329999998</v>
      </c>
      <c r="D21" s="8">
        <f>SUM('Half-Cent to County before'!D21+'Half-Cent to City Govs'!D21)</f>
        <v>20271476.080000002</v>
      </c>
      <c r="E21" s="8">
        <f>SUM('Half-Cent to County before'!E21+'Half-Cent to City Govs'!E21)</f>
        <v>18842046.859999999</v>
      </c>
      <c r="F21" s="8">
        <f>SUM('Half-Cent to County before'!F21+'Half-Cent to City Govs'!F21)</f>
        <v>0</v>
      </c>
      <c r="G21" s="5">
        <f>SUM('Half-Cent to County before'!G21+'Half-Cent to City Govs'!G21)</f>
        <v>0</v>
      </c>
      <c r="H21" s="5">
        <f>SUM('Half-Cent to County before'!H21+'Half-Cent to City Govs'!H21)</f>
        <v>0</v>
      </c>
      <c r="I21" s="5">
        <f>SUM('Half-Cent to County before'!I21+'Half-Cent to City Govs'!I21)</f>
        <v>0</v>
      </c>
      <c r="J21" s="5">
        <f>SUM('Half-Cent to County before'!J21+'Half-Cent to City Govs'!J21)</f>
        <v>0</v>
      </c>
      <c r="K21" s="5">
        <f>SUM('Half-Cent to County before'!K21+'Half-Cent to City Govs'!K21)</f>
        <v>0</v>
      </c>
      <c r="L21" s="5">
        <f>SUM('Half-Cent to County before'!L21+'Half-Cent to City Govs'!L21)</f>
        <v>0</v>
      </c>
      <c r="M21" s="5">
        <f>SUM('Half-Cent to County before'!M21+'Half-Cent to City Govs'!M21)</f>
        <v>0</v>
      </c>
      <c r="N21" s="5">
        <f t="shared" si="0"/>
        <v>80643096.25999999</v>
      </c>
    </row>
    <row r="22" spans="1:14" x14ac:dyDescent="0.2">
      <c r="A22" t="s">
        <v>3</v>
      </c>
      <c r="B22" s="8">
        <f>SUM('Half-Cent to County before'!B22+'Half-Cent to City Govs'!B22)</f>
        <v>39027.47</v>
      </c>
      <c r="C22" s="8">
        <f>SUM('Half-Cent to County before'!C22+'Half-Cent to City Govs'!C22)</f>
        <v>39929.17</v>
      </c>
      <c r="D22" s="8">
        <f>SUM('Half-Cent to County before'!D22+'Half-Cent to City Govs'!D22)</f>
        <v>37403.93</v>
      </c>
      <c r="E22" s="8">
        <f>SUM('Half-Cent to County before'!E22+'Half-Cent to City Govs'!E22)</f>
        <v>35631.660000000003</v>
      </c>
      <c r="F22" s="8">
        <f>SUM('Half-Cent to County before'!F22+'Half-Cent to City Govs'!F22)</f>
        <v>0</v>
      </c>
      <c r="G22" s="5">
        <f>SUM('Half-Cent to County before'!G22+'Half-Cent to City Govs'!G22)</f>
        <v>0</v>
      </c>
      <c r="H22" s="5">
        <f>SUM('Half-Cent to County before'!H22+'Half-Cent to City Govs'!H22)</f>
        <v>0</v>
      </c>
      <c r="I22" s="5">
        <f>SUM('Half-Cent to County before'!I22+'Half-Cent to City Govs'!I22)</f>
        <v>0</v>
      </c>
      <c r="J22" s="5">
        <f>SUM('Half-Cent to County before'!J22+'Half-Cent to City Govs'!J22)</f>
        <v>0</v>
      </c>
      <c r="K22" s="5">
        <f>SUM('Half-Cent to County before'!K22+'Half-Cent to City Govs'!K22)</f>
        <v>0</v>
      </c>
      <c r="L22" s="5">
        <f>SUM('Half-Cent to County before'!L22+'Half-Cent to City Govs'!L22)</f>
        <v>0</v>
      </c>
      <c r="M22" s="5">
        <f>SUM('Half-Cent to County before'!M22+'Half-Cent to City Govs'!M22)</f>
        <v>0</v>
      </c>
      <c r="N22" s="5">
        <f t="shared" si="0"/>
        <v>151992.23000000001</v>
      </c>
    </row>
    <row r="23" spans="1:14" x14ac:dyDescent="0.2">
      <c r="A23" t="s">
        <v>43</v>
      </c>
      <c r="B23" s="8">
        <f>SUM('Half-Cent to County before'!B23+'Half-Cent to City Govs'!B23)</f>
        <v>1728861.86</v>
      </c>
      <c r="C23" s="8">
        <f>SUM('Half-Cent to County before'!C23+'Half-Cent to City Govs'!C23)</f>
        <v>1631917.26</v>
      </c>
      <c r="D23" s="8">
        <f>SUM('Half-Cent to County before'!D23+'Half-Cent to City Govs'!D23)</f>
        <v>1609800.32</v>
      </c>
      <c r="E23" s="8">
        <f>SUM('Half-Cent to County before'!E23+'Half-Cent to City Govs'!E23)</f>
        <v>1480270.36</v>
      </c>
      <c r="F23" s="8">
        <f>SUM('Half-Cent to County before'!F23+'Half-Cent to City Govs'!F23)</f>
        <v>0</v>
      </c>
      <c r="G23" s="5">
        <f>SUM('Half-Cent to County before'!G23+'Half-Cent to City Govs'!G23)</f>
        <v>0</v>
      </c>
      <c r="H23" s="5">
        <f>SUM('Half-Cent to County before'!H23+'Half-Cent to City Govs'!H23)</f>
        <v>0</v>
      </c>
      <c r="I23" s="5">
        <f>SUM('Half-Cent to County before'!I23+'Half-Cent to City Govs'!I23)</f>
        <v>0</v>
      </c>
      <c r="J23" s="5">
        <f>SUM('Half-Cent to County before'!J23+'Half-Cent to City Govs'!J23)</f>
        <v>0</v>
      </c>
      <c r="K23" s="5">
        <f>SUM('Half-Cent to County before'!K23+'Half-Cent to City Govs'!K23)</f>
        <v>0</v>
      </c>
      <c r="L23" s="5">
        <f>SUM('Half-Cent to County before'!L23+'Half-Cent to City Govs'!L23)</f>
        <v>0</v>
      </c>
      <c r="M23" s="5">
        <f>SUM('Half-Cent to County before'!M23+'Half-Cent to City Govs'!M23)</f>
        <v>0</v>
      </c>
      <c r="N23" s="5">
        <f t="shared" si="0"/>
        <v>6450849.8000000007</v>
      </c>
    </row>
    <row r="24" spans="1:14" x14ac:dyDescent="0.2">
      <c r="A24" t="s">
        <v>44</v>
      </c>
      <c r="B24" s="8">
        <f>SUM('Half-Cent to County before'!B24+'Half-Cent to City Govs'!B24)</f>
        <v>1014465.6</v>
      </c>
      <c r="C24" s="8">
        <f>SUM('Half-Cent to County before'!C24+'Half-Cent to City Govs'!C24)</f>
        <v>1025821.45</v>
      </c>
      <c r="D24" s="8">
        <f>SUM('Half-Cent to County before'!D24+'Half-Cent to City Govs'!D24)</f>
        <v>974001.82</v>
      </c>
      <c r="E24" s="8">
        <f>SUM('Half-Cent to County before'!E24+'Half-Cent to City Govs'!E24)</f>
        <v>831281.79999999993</v>
      </c>
      <c r="F24" s="8">
        <f>SUM('Half-Cent to County before'!F24+'Half-Cent to City Govs'!F24)</f>
        <v>0</v>
      </c>
      <c r="G24" s="5">
        <f>SUM('Half-Cent to County before'!G24+'Half-Cent to City Govs'!G24)</f>
        <v>0</v>
      </c>
      <c r="H24" s="5">
        <f>SUM('Half-Cent to County before'!H24+'Half-Cent to City Govs'!H24)</f>
        <v>0</v>
      </c>
      <c r="I24" s="5">
        <f>SUM('Half-Cent to County before'!I24+'Half-Cent to City Govs'!I24)</f>
        <v>0</v>
      </c>
      <c r="J24" s="5">
        <f>SUM('Half-Cent to County before'!J24+'Half-Cent to City Govs'!J24)</f>
        <v>0</v>
      </c>
      <c r="K24" s="5">
        <f>SUM('Half-Cent to County before'!K24+'Half-Cent to City Govs'!K24)</f>
        <v>0</v>
      </c>
      <c r="L24" s="5">
        <f>SUM('Half-Cent to County before'!L24+'Half-Cent to City Govs'!L24)</f>
        <v>0</v>
      </c>
      <c r="M24" s="5">
        <f>SUM('Half-Cent to County before'!M24+'Half-Cent to City Govs'!M24)</f>
        <v>0</v>
      </c>
      <c r="N24" s="5">
        <f t="shared" si="0"/>
        <v>3845570.6699999995</v>
      </c>
    </row>
    <row r="25" spans="1:14" x14ac:dyDescent="0.2">
      <c r="A25" t="s">
        <v>45</v>
      </c>
      <c r="B25" s="8">
        <f>SUM('Half-Cent to County before'!B25+'Half-Cent to City Govs'!B25)</f>
        <v>1291074.5699999998</v>
      </c>
      <c r="C25" s="8">
        <f>SUM('Half-Cent to County before'!C25+'Half-Cent to City Govs'!C25)</f>
        <v>1261380.0299999998</v>
      </c>
      <c r="D25" s="8">
        <f>SUM('Half-Cent to County before'!D25+'Half-Cent to City Govs'!D25)</f>
        <v>1223267.8</v>
      </c>
      <c r="E25" s="8">
        <f>SUM('Half-Cent to County before'!E25+'Half-Cent to City Govs'!E25)</f>
        <v>1146227.6599999999</v>
      </c>
      <c r="F25" s="8">
        <f>SUM('Half-Cent to County before'!F25+'Half-Cent to City Govs'!F25)</f>
        <v>0</v>
      </c>
      <c r="G25" s="5">
        <f>SUM('Half-Cent to County before'!G25+'Half-Cent to City Govs'!G25)</f>
        <v>0</v>
      </c>
      <c r="H25" s="5">
        <f>SUM('Half-Cent to County before'!H25+'Half-Cent to City Govs'!H25)</f>
        <v>0</v>
      </c>
      <c r="I25" s="5">
        <f>SUM('Half-Cent to County before'!I25+'Half-Cent to City Govs'!I25)</f>
        <v>0</v>
      </c>
      <c r="J25" s="5">
        <f>SUM('Half-Cent to County before'!J25+'Half-Cent to City Govs'!J25)</f>
        <v>0</v>
      </c>
      <c r="K25" s="5">
        <f>SUM('Half-Cent to County before'!K25+'Half-Cent to City Govs'!K25)</f>
        <v>0</v>
      </c>
      <c r="L25" s="5">
        <f>SUM('Half-Cent to County before'!L25+'Half-Cent to City Govs'!L25)</f>
        <v>0</v>
      </c>
      <c r="M25" s="5">
        <f>SUM('Half-Cent to County before'!M25+'Half-Cent to City Govs'!M25)</f>
        <v>0</v>
      </c>
      <c r="N25" s="5">
        <f t="shared" si="0"/>
        <v>4921950.0599999996</v>
      </c>
    </row>
    <row r="26" spans="1:14" x14ac:dyDescent="0.2">
      <c r="A26" t="s">
        <v>46</v>
      </c>
      <c r="B26" s="8">
        <f>SUM('Half-Cent to County before'!B26+'Half-Cent to City Govs'!B26)</f>
        <v>5160206.5</v>
      </c>
      <c r="C26" s="8">
        <f>SUM('Half-Cent to County before'!C26+'Half-Cent to City Govs'!C26)</f>
        <v>4836505</v>
      </c>
      <c r="D26" s="8">
        <f>SUM('Half-Cent to County before'!D26+'Half-Cent to City Govs'!D26)</f>
        <v>4664676.05</v>
      </c>
      <c r="E26" s="8">
        <f>SUM('Half-Cent to County before'!E26+'Half-Cent to City Govs'!E26)</f>
        <v>4464577.68</v>
      </c>
      <c r="F26" s="8">
        <f>SUM('Half-Cent to County before'!F26+'Half-Cent to City Govs'!F26)</f>
        <v>0</v>
      </c>
      <c r="G26" s="5">
        <f>SUM('Half-Cent to County before'!G26+'Half-Cent to City Govs'!G26)</f>
        <v>0</v>
      </c>
      <c r="H26" s="5">
        <f>SUM('Half-Cent to County before'!H26+'Half-Cent to City Govs'!H26)</f>
        <v>0</v>
      </c>
      <c r="I26" s="5">
        <f>SUM('Half-Cent to County before'!I26+'Half-Cent to City Govs'!I26)</f>
        <v>0</v>
      </c>
      <c r="J26" s="5">
        <f>SUM('Half-Cent to County before'!J26+'Half-Cent to City Govs'!J26)</f>
        <v>0</v>
      </c>
      <c r="K26" s="5">
        <f>SUM('Half-Cent to County before'!K26+'Half-Cent to City Govs'!K26)</f>
        <v>0</v>
      </c>
      <c r="L26" s="5">
        <f>SUM('Half-Cent to County before'!L26+'Half-Cent to City Govs'!L26)</f>
        <v>0</v>
      </c>
      <c r="M26" s="5">
        <f>SUM('Half-Cent to County before'!M26+'Half-Cent to City Govs'!M26)</f>
        <v>0</v>
      </c>
      <c r="N26" s="5">
        <f t="shared" si="0"/>
        <v>19125965.23</v>
      </c>
    </row>
    <row r="27" spans="1:14" x14ac:dyDescent="0.2">
      <c r="A27" t="s">
        <v>4</v>
      </c>
      <c r="B27" s="8">
        <f>SUM('Half-Cent to County before'!B27+'Half-Cent to City Govs'!B27)</f>
        <v>695666.25</v>
      </c>
      <c r="C27" s="8">
        <f>SUM('Half-Cent to County before'!C27+'Half-Cent to City Govs'!C27)</f>
        <v>675954.77</v>
      </c>
      <c r="D27" s="8">
        <f>SUM('Half-Cent to County before'!D27+'Half-Cent to City Govs'!D27)</f>
        <v>652445.67999999993</v>
      </c>
      <c r="E27" s="8">
        <f>SUM('Half-Cent to County before'!E27+'Half-Cent to City Govs'!E27)</f>
        <v>614987.11</v>
      </c>
      <c r="F27" s="8">
        <f>SUM('Half-Cent to County before'!F27+'Half-Cent to City Govs'!F27)</f>
        <v>0</v>
      </c>
      <c r="G27" s="5">
        <f>SUM('Half-Cent to County before'!G27+'Half-Cent to City Govs'!G27)</f>
        <v>0</v>
      </c>
      <c r="H27" s="5">
        <f>SUM('Half-Cent to County before'!H27+'Half-Cent to City Govs'!H27)</f>
        <v>0</v>
      </c>
      <c r="I27" s="5">
        <f>SUM('Half-Cent to County before'!I27+'Half-Cent to City Govs'!I27)</f>
        <v>0</v>
      </c>
      <c r="J27" s="5">
        <f>SUM('Half-Cent to County before'!J27+'Half-Cent to City Govs'!J27)</f>
        <v>0</v>
      </c>
      <c r="K27" s="5">
        <f>SUM('Half-Cent to County before'!K27+'Half-Cent to City Govs'!K27)</f>
        <v>0</v>
      </c>
      <c r="L27" s="5">
        <f>SUM('Half-Cent to County before'!L27+'Half-Cent to City Govs'!L27)</f>
        <v>0</v>
      </c>
      <c r="M27" s="5">
        <f>SUM('Half-Cent to County before'!M27+'Half-Cent to City Govs'!M27)</f>
        <v>0</v>
      </c>
      <c r="N27" s="5">
        <f t="shared" si="0"/>
        <v>2639053.81</v>
      </c>
    </row>
    <row r="28" spans="1:14" x14ac:dyDescent="0.2">
      <c r="A28" t="s">
        <v>94</v>
      </c>
      <c r="B28" s="8">
        <f>SUM('Half-Cent to County before'!B28+'Half-Cent to City Govs'!B28)</f>
        <v>29747344.539999999</v>
      </c>
      <c r="C28" s="8">
        <f>SUM('Half-Cent to County before'!C28+'Half-Cent to City Govs'!C28)</f>
        <v>30030469.899999999</v>
      </c>
      <c r="D28" s="8">
        <f>SUM('Half-Cent to County before'!D28+'Half-Cent to City Govs'!D28)</f>
        <v>29216837.07</v>
      </c>
      <c r="E28" s="8">
        <f>SUM('Half-Cent to County before'!E28+'Half-Cent to City Govs'!E28)</f>
        <v>27173245.25</v>
      </c>
      <c r="F28" s="8">
        <f>SUM('Half-Cent to County before'!F28+'Half-Cent to City Govs'!F28)</f>
        <v>0</v>
      </c>
      <c r="G28" s="5">
        <f>SUM('Half-Cent to County before'!G28+'Half-Cent to City Govs'!G28)</f>
        <v>0</v>
      </c>
      <c r="H28" s="5">
        <f>SUM('Half-Cent to County before'!H28+'Half-Cent to City Govs'!H28)</f>
        <v>0</v>
      </c>
      <c r="I28" s="5">
        <f>SUM('Half-Cent to County before'!I28+'Half-Cent to City Govs'!I28)</f>
        <v>0</v>
      </c>
      <c r="J28" s="5">
        <f>SUM('Half-Cent to County before'!J28+'Half-Cent to City Govs'!J28)</f>
        <v>0</v>
      </c>
      <c r="K28" s="5">
        <f>SUM('Half-Cent to County before'!K28+'Half-Cent to City Govs'!K28)</f>
        <v>0</v>
      </c>
      <c r="L28" s="5">
        <f>SUM('Half-Cent to County before'!L28+'Half-Cent to City Govs'!L28)</f>
        <v>0</v>
      </c>
      <c r="M28" s="5">
        <f>SUM('Half-Cent to County before'!M28+'Half-Cent to City Govs'!M28)</f>
        <v>0</v>
      </c>
      <c r="N28" s="5">
        <f t="shared" si="0"/>
        <v>116167896.75999999</v>
      </c>
    </row>
    <row r="29" spans="1:14" x14ac:dyDescent="0.2">
      <c r="A29" t="s">
        <v>5</v>
      </c>
      <c r="B29" s="8">
        <f>SUM('Half-Cent to County before'!B29+'Half-Cent to City Govs'!B29)</f>
        <v>155024.49</v>
      </c>
      <c r="C29" s="8">
        <f>SUM('Half-Cent to County before'!C29+'Half-Cent to City Govs'!C29)</f>
        <v>143689.56</v>
      </c>
      <c r="D29" s="8">
        <f>SUM('Half-Cent to County before'!D29+'Half-Cent to City Govs'!D29)</f>
        <v>146014.85999999999</v>
      </c>
      <c r="E29" s="8">
        <f>SUM('Half-Cent to County before'!E29+'Half-Cent to City Govs'!E29)</f>
        <v>131032.19</v>
      </c>
      <c r="F29" s="8">
        <f>SUM('Half-Cent to County before'!F29+'Half-Cent to City Govs'!F29)</f>
        <v>0</v>
      </c>
      <c r="G29" s="5">
        <f>SUM('Half-Cent to County before'!G29+'Half-Cent to City Govs'!G29)</f>
        <v>0</v>
      </c>
      <c r="H29" s="5">
        <f>SUM('Half-Cent to County before'!H29+'Half-Cent to City Govs'!H29)</f>
        <v>0</v>
      </c>
      <c r="I29" s="5">
        <f>SUM('Half-Cent to County before'!I29+'Half-Cent to City Govs'!I29)</f>
        <v>0</v>
      </c>
      <c r="J29" s="5">
        <f>SUM('Half-Cent to County before'!J29+'Half-Cent to City Govs'!J29)</f>
        <v>0</v>
      </c>
      <c r="K29" s="5">
        <f>SUM('Half-Cent to County before'!K29+'Half-Cent to City Govs'!K29)</f>
        <v>0</v>
      </c>
      <c r="L29" s="5">
        <f>SUM('Half-Cent to County before'!L29+'Half-Cent to City Govs'!L29)</f>
        <v>0</v>
      </c>
      <c r="M29" s="5">
        <f>SUM('Half-Cent to County before'!M29+'Half-Cent to City Govs'!M29)</f>
        <v>0</v>
      </c>
      <c r="N29" s="5">
        <f t="shared" si="0"/>
        <v>575761.1</v>
      </c>
    </row>
    <row r="30" spans="1:14" x14ac:dyDescent="0.2">
      <c r="A30" t="s">
        <v>6</v>
      </c>
      <c r="B30" s="8">
        <f>SUM('Half-Cent to County before'!B30+'Half-Cent to City Govs'!B30)</f>
        <v>42092.69</v>
      </c>
      <c r="C30" s="8">
        <f>SUM('Half-Cent to County before'!C30+'Half-Cent to City Govs'!C30)</f>
        <v>43806.86</v>
      </c>
      <c r="D30" s="8">
        <f>SUM('Half-Cent to County before'!D30+'Half-Cent to City Govs'!D30)</f>
        <v>42277.78</v>
      </c>
      <c r="E30" s="8">
        <f>SUM('Half-Cent to County before'!E30+'Half-Cent to City Govs'!E30)</f>
        <v>35392.17</v>
      </c>
      <c r="F30" s="8">
        <f>SUM('Half-Cent to County before'!F30+'Half-Cent to City Govs'!F30)</f>
        <v>0</v>
      </c>
      <c r="G30" s="5">
        <f>SUM('Half-Cent to County before'!G30+'Half-Cent to City Govs'!G30)</f>
        <v>0</v>
      </c>
      <c r="H30" s="5">
        <f>SUM('Half-Cent to County before'!H30+'Half-Cent to City Govs'!H30)</f>
        <v>0</v>
      </c>
      <c r="I30" s="5">
        <f>SUM('Half-Cent to County before'!I30+'Half-Cent to City Govs'!I30)</f>
        <v>0</v>
      </c>
      <c r="J30" s="5">
        <f>SUM('Half-Cent to County before'!J30+'Half-Cent to City Govs'!J30)</f>
        <v>0</v>
      </c>
      <c r="K30" s="5">
        <f>SUM('Half-Cent to County before'!K30+'Half-Cent to City Govs'!K30)</f>
        <v>0</v>
      </c>
      <c r="L30" s="5">
        <f>SUM('Half-Cent to County before'!L30+'Half-Cent to City Govs'!L30)</f>
        <v>0</v>
      </c>
      <c r="M30" s="5">
        <f>SUM('Half-Cent to County before'!M30+'Half-Cent to City Govs'!M30)</f>
        <v>0</v>
      </c>
      <c r="N30" s="5">
        <f t="shared" si="0"/>
        <v>163569.5</v>
      </c>
    </row>
    <row r="31" spans="1:14" x14ac:dyDescent="0.2">
      <c r="A31" t="s">
        <v>47</v>
      </c>
      <c r="B31" s="8">
        <f>SUM('Half-Cent to County before'!B31+'Half-Cent to City Govs'!B31)</f>
        <v>10643011.949999999</v>
      </c>
      <c r="C31" s="8">
        <f>SUM('Half-Cent to County before'!C31+'Half-Cent to City Govs'!C31)</f>
        <v>10678454.619999999</v>
      </c>
      <c r="D31" s="8">
        <f>SUM('Half-Cent to County before'!D31+'Half-Cent to City Govs'!D31)</f>
        <v>10440536.540000001</v>
      </c>
      <c r="E31" s="8">
        <f>SUM('Half-Cent to County before'!E31+'Half-Cent to City Govs'!E31)</f>
        <v>9866316.040000001</v>
      </c>
      <c r="F31" s="8">
        <f>SUM('Half-Cent to County before'!F31+'Half-Cent to City Govs'!F31)</f>
        <v>0</v>
      </c>
      <c r="G31" s="5">
        <f>SUM('Half-Cent to County before'!G31+'Half-Cent to City Govs'!G31)</f>
        <v>0</v>
      </c>
      <c r="H31" s="5">
        <f>SUM('Half-Cent to County before'!H31+'Half-Cent to City Govs'!H31)</f>
        <v>0</v>
      </c>
      <c r="I31" s="5">
        <f>SUM('Half-Cent to County before'!I31+'Half-Cent to City Govs'!I31)</f>
        <v>0</v>
      </c>
      <c r="J31" s="5">
        <f>SUM('Half-Cent to County before'!J31+'Half-Cent to City Govs'!J31)</f>
        <v>0</v>
      </c>
      <c r="K31" s="5">
        <f>SUM('Half-Cent to County before'!K31+'Half-Cent to City Govs'!K31)</f>
        <v>0</v>
      </c>
      <c r="L31" s="5">
        <f>SUM('Half-Cent to County before'!L31+'Half-Cent to City Govs'!L31)</f>
        <v>0</v>
      </c>
      <c r="M31" s="5">
        <f>SUM('Half-Cent to County before'!M31+'Half-Cent to City Govs'!M31)</f>
        <v>0</v>
      </c>
      <c r="N31" s="5">
        <f t="shared" si="0"/>
        <v>41628319.149999999</v>
      </c>
    </row>
    <row r="32" spans="1:14" x14ac:dyDescent="0.2">
      <c r="A32" t="s">
        <v>48</v>
      </c>
      <c r="B32" s="8">
        <f>SUM('Half-Cent to County before'!B32+'Half-Cent to City Govs'!B32)</f>
        <v>3537492.52</v>
      </c>
      <c r="C32" s="8">
        <f>SUM('Half-Cent to County before'!C32+'Half-Cent to City Govs'!C32)</f>
        <v>3655819.4800000004</v>
      </c>
      <c r="D32" s="8">
        <f>SUM('Half-Cent to County before'!D32+'Half-Cent to City Govs'!D32)</f>
        <v>3718936.69</v>
      </c>
      <c r="E32" s="8">
        <f>SUM('Half-Cent to County before'!E32+'Half-Cent to City Govs'!E32)</f>
        <v>3357716.84</v>
      </c>
      <c r="F32" s="8">
        <f>SUM('Half-Cent to County before'!F32+'Half-Cent to City Govs'!F32)</f>
        <v>0</v>
      </c>
      <c r="G32" s="5">
        <f>SUM('Half-Cent to County before'!G32+'Half-Cent to City Govs'!G32)</f>
        <v>0</v>
      </c>
      <c r="H32" s="5">
        <f>SUM('Half-Cent to County before'!H32+'Half-Cent to City Govs'!H32)</f>
        <v>0</v>
      </c>
      <c r="I32" s="5">
        <f>SUM('Half-Cent to County before'!I32+'Half-Cent to City Govs'!I32)</f>
        <v>0</v>
      </c>
      <c r="J32" s="5">
        <f>SUM('Half-Cent to County before'!J32+'Half-Cent to City Govs'!J32)</f>
        <v>0</v>
      </c>
      <c r="K32" s="5">
        <f>SUM('Half-Cent to County before'!K32+'Half-Cent to City Govs'!K32)</f>
        <v>0</v>
      </c>
      <c r="L32" s="5">
        <f>SUM('Half-Cent to County before'!L32+'Half-Cent to City Govs'!L32)</f>
        <v>0</v>
      </c>
      <c r="M32" s="5">
        <f>SUM('Half-Cent to County before'!M32+'Half-Cent to City Govs'!M32)</f>
        <v>0</v>
      </c>
      <c r="N32" s="5">
        <f t="shared" si="0"/>
        <v>14269965.529999999</v>
      </c>
    </row>
    <row r="33" spans="1:14" x14ac:dyDescent="0.2">
      <c r="A33" t="s">
        <v>7</v>
      </c>
      <c r="B33" s="8">
        <f>SUM('Half-Cent to County before'!B33+'Half-Cent to City Govs'!B33)</f>
        <v>678292.77</v>
      </c>
      <c r="C33" s="8">
        <f>SUM('Half-Cent to County before'!C33+'Half-Cent to City Govs'!C33)</f>
        <v>687557.91</v>
      </c>
      <c r="D33" s="8">
        <f>SUM('Half-Cent to County before'!D33+'Half-Cent to City Govs'!D33)</f>
        <v>706614.26</v>
      </c>
      <c r="E33" s="8">
        <f>SUM('Half-Cent to County before'!E33+'Half-Cent to City Govs'!E33)</f>
        <v>613598.57999999996</v>
      </c>
      <c r="F33" s="8">
        <f>SUM('Half-Cent to County before'!F33+'Half-Cent to City Govs'!F33)</f>
        <v>0</v>
      </c>
      <c r="G33" s="5">
        <f>SUM('Half-Cent to County before'!G33+'Half-Cent to City Govs'!G33)</f>
        <v>0</v>
      </c>
      <c r="H33" s="5">
        <f>SUM('Half-Cent to County before'!H33+'Half-Cent to City Govs'!H33)</f>
        <v>0</v>
      </c>
      <c r="I33" s="5">
        <f>SUM('Half-Cent to County before'!I33+'Half-Cent to City Govs'!I33)</f>
        <v>0</v>
      </c>
      <c r="J33" s="5">
        <f>SUM('Half-Cent to County before'!J33+'Half-Cent to City Govs'!J33)</f>
        <v>0</v>
      </c>
      <c r="K33" s="5">
        <f>SUM('Half-Cent to County before'!K33+'Half-Cent to City Govs'!K33)</f>
        <v>0</v>
      </c>
      <c r="L33" s="5">
        <f>SUM('Half-Cent to County before'!L33+'Half-Cent to City Govs'!L33)</f>
        <v>0</v>
      </c>
      <c r="M33" s="5">
        <f>SUM('Half-Cent to County before'!M33+'Half-Cent to City Govs'!M33)</f>
        <v>0</v>
      </c>
      <c r="N33" s="5">
        <f t="shared" si="0"/>
        <v>2686063.52</v>
      </c>
    </row>
    <row r="34" spans="1:14" x14ac:dyDescent="0.2">
      <c r="A34" t="s">
        <v>8</v>
      </c>
      <c r="B34" s="8">
        <f>SUM('Half-Cent to County before'!B34+'Half-Cent to City Govs'!B34)</f>
        <v>179616.32</v>
      </c>
      <c r="C34" s="8">
        <f>SUM('Half-Cent to County before'!C34+'Half-Cent to City Govs'!C34)</f>
        <v>184344.33000000002</v>
      </c>
      <c r="D34" s="8">
        <f>SUM('Half-Cent to County before'!D34+'Half-Cent to City Govs'!D34)</f>
        <v>202830.09</v>
      </c>
      <c r="E34" s="8">
        <f>SUM('Half-Cent to County before'!E34+'Half-Cent to City Govs'!E34)</f>
        <v>125559.21</v>
      </c>
      <c r="F34" s="8">
        <f>SUM('Half-Cent to County before'!F34+'Half-Cent to City Govs'!F34)</f>
        <v>0</v>
      </c>
      <c r="G34" s="5">
        <f>SUM('Half-Cent to County before'!G34+'Half-Cent to City Govs'!G34)</f>
        <v>0</v>
      </c>
      <c r="H34" s="5">
        <f>SUM('Half-Cent to County before'!H34+'Half-Cent to City Govs'!H34)</f>
        <v>0</v>
      </c>
      <c r="I34" s="5">
        <f>SUM('Half-Cent to County before'!I34+'Half-Cent to City Govs'!I34)</f>
        <v>0</v>
      </c>
      <c r="J34" s="5">
        <f>SUM('Half-Cent to County before'!J34+'Half-Cent to City Govs'!J34)</f>
        <v>0</v>
      </c>
      <c r="K34" s="5">
        <f>SUM('Half-Cent to County before'!K34+'Half-Cent to City Govs'!K34)</f>
        <v>0</v>
      </c>
      <c r="L34" s="5">
        <f>SUM('Half-Cent to County before'!L34+'Half-Cent to City Govs'!L34)</f>
        <v>0</v>
      </c>
      <c r="M34" s="5">
        <f>SUM('Half-Cent to County before'!M34+'Half-Cent to City Govs'!M34)</f>
        <v>0</v>
      </c>
      <c r="N34" s="5">
        <f t="shared" si="0"/>
        <v>692349.95</v>
      </c>
    </row>
    <row r="35" spans="1:14" x14ac:dyDescent="0.2">
      <c r="A35" t="s">
        <v>9</v>
      </c>
      <c r="B35" s="8">
        <f>SUM('Half-Cent to County before'!B35+'Half-Cent to City Govs'!B35)</f>
        <v>226456.33</v>
      </c>
      <c r="C35" s="8">
        <f>SUM('Half-Cent to County before'!C35+'Half-Cent to City Govs'!C35)</f>
        <v>223843.32</v>
      </c>
      <c r="D35" s="8">
        <f>SUM('Half-Cent to County before'!D35+'Half-Cent to City Govs'!D35)</f>
        <v>230492.87</v>
      </c>
      <c r="E35" s="8">
        <f>SUM('Half-Cent to County before'!E35+'Half-Cent to City Govs'!E35)</f>
        <v>217574.87</v>
      </c>
      <c r="F35" s="8">
        <f>SUM('Half-Cent to County before'!F35+'Half-Cent to City Govs'!F35)</f>
        <v>0</v>
      </c>
      <c r="G35" s="5">
        <f>SUM('Half-Cent to County before'!G35+'Half-Cent to City Govs'!G35)</f>
        <v>0</v>
      </c>
      <c r="H35" s="5">
        <f>SUM('Half-Cent to County before'!H35+'Half-Cent to City Govs'!H35)</f>
        <v>0</v>
      </c>
      <c r="I35" s="5">
        <f>SUM('Half-Cent to County before'!I35+'Half-Cent to City Govs'!I35)</f>
        <v>0</v>
      </c>
      <c r="J35" s="5">
        <f>SUM('Half-Cent to County before'!J35+'Half-Cent to City Govs'!J35)</f>
        <v>0</v>
      </c>
      <c r="K35" s="5">
        <f>SUM('Half-Cent to County before'!K35+'Half-Cent to City Govs'!K35)</f>
        <v>0</v>
      </c>
      <c r="L35" s="5">
        <f>SUM('Half-Cent to County before'!L35+'Half-Cent to City Govs'!L35)</f>
        <v>0</v>
      </c>
      <c r="M35" s="5">
        <f>SUM('Half-Cent to County before'!M35+'Half-Cent to City Govs'!M35)</f>
        <v>0</v>
      </c>
      <c r="N35" s="5">
        <f t="shared" si="0"/>
        <v>898367.39</v>
      </c>
    </row>
    <row r="36" spans="1:14" x14ac:dyDescent="0.2">
      <c r="A36" t="s">
        <v>10</v>
      </c>
      <c r="B36" s="8">
        <f>SUM('Half-Cent to County before'!B36+'Half-Cent to City Govs'!B36)</f>
        <v>69180.78</v>
      </c>
      <c r="C36" s="8">
        <f>SUM('Half-Cent to County before'!C36+'Half-Cent to City Govs'!C36)</f>
        <v>63514.399999999994</v>
      </c>
      <c r="D36" s="8">
        <f>SUM('Half-Cent to County before'!D36+'Half-Cent to City Govs'!D36)</f>
        <v>52868.35</v>
      </c>
      <c r="E36" s="8">
        <f>SUM('Half-Cent to County before'!E36+'Half-Cent to City Govs'!E36)</f>
        <v>47979.68</v>
      </c>
      <c r="F36" s="8">
        <f>SUM('Half-Cent to County before'!F36+'Half-Cent to City Govs'!F36)</f>
        <v>0</v>
      </c>
      <c r="G36" s="5">
        <f>SUM('Half-Cent to County before'!G36+'Half-Cent to City Govs'!G36)</f>
        <v>0</v>
      </c>
      <c r="H36" s="5">
        <f>SUM('Half-Cent to County before'!H36+'Half-Cent to City Govs'!H36)</f>
        <v>0</v>
      </c>
      <c r="I36" s="5">
        <f>SUM('Half-Cent to County before'!I36+'Half-Cent to City Govs'!I36)</f>
        <v>0</v>
      </c>
      <c r="J36" s="5">
        <f>SUM('Half-Cent to County before'!J36+'Half-Cent to City Govs'!J36)</f>
        <v>0</v>
      </c>
      <c r="K36" s="5">
        <f>SUM('Half-Cent to County before'!K36+'Half-Cent to City Govs'!K36)</f>
        <v>0</v>
      </c>
      <c r="L36" s="5">
        <f>SUM('Half-Cent to County before'!L36+'Half-Cent to City Govs'!L36)</f>
        <v>0</v>
      </c>
      <c r="M36" s="5">
        <f>SUM('Half-Cent to County before'!M36+'Half-Cent to City Govs'!M36)</f>
        <v>0</v>
      </c>
      <c r="N36" s="5">
        <f t="shared" si="0"/>
        <v>233543.21</v>
      </c>
    </row>
    <row r="37" spans="1:14" x14ac:dyDescent="0.2">
      <c r="A37" t="s">
        <v>11</v>
      </c>
      <c r="B37" s="8">
        <f>SUM('Half-Cent to County before'!B37+'Half-Cent to City Govs'!B37)</f>
        <v>34494.89</v>
      </c>
      <c r="C37" s="8">
        <f>SUM('Half-Cent to County before'!C37+'Half-Cent to City Govs'!C37)</f>
        <v>36760.979999999996</v>
      </c>
      <c r="D37" s="8">
        <f>SUM('Half-Cent to County before'!D37+'Half-Cent to City Govs'!D37)</f>
        <v>37796.699999999997</v>
      </c>
      <c r="E37" s="8">
        <f>SUM('Half-Cent to County before'!E37+'Half-Cent to City Govs'!E37)</f>
        <v>33388.119999999995</v>
      </c>
      <c r="F37" s="8">
        <f>SUM('Half-Cent to County before'!F37+'Half-Cent to City Govs'!F37)</f>
        <v>0</v>
      </c>
      <c r="G37" s="5">
        <f>SUM('Half-Cent to County before'!G37+'Half-Cent to City Govs'!G37)</f>
        <v>0</v>
      </c>
      <c r="H37" s="5">
        <f>SUM('Half-Cent to County before'!H37+'Half-Cent to City Govs'!H37)</f>
        <v>0</v>
      </c>
      <c r="I37" s="5">
        <f>SUM('Half-Cent to County before'!I37+'Half-Cent to City Govs'!I37)</f>
        <v>0</v>
      </c>
      <c r="J37" s="5">
        <f>SUM('Half-Cent to County before'!J37+'Half-Cent to City Govs'!J37)</f>
        <v>0</v>
      </c>
      <c r="K37" s="5">
        <f>SUM('Half-Cent to County before'!K37+'Half-Cent to City Govs'!K37)</f>
        <v>0</v>
      </c>
      <c r="L37" s="5">
        <f>SUM('Half-Cent to County before'!L37+'Half-Cent to City Govs'!L37)</f>
        <v>0</v>
      </c>
      <c r="M37" s="5">
        <f>SUM('Half-Cent to County before'!M37+'Half-Cent to City Govs'!M37)</f>
        <v>0</v>
      </c>
      <c r="N37" s="5">
        <f t="shared" si="0"/>
        <v>142440.69</v>
      </c>
    </row>
    <row r="38" spans="1:14" x14ac:dyDescent="0.2">
      <c r="A38" t="s">
        <v>49</v>
      </c>
      <c r="B38" s="8">
        <f>SUM('Half-Cent to County before'!B38+'Half-Cent to City Govs'!B38)</f>
        <v>146843.21</v>
      </c>
      <c r="C38" s="8">
        <f>SUM('Half-Cent to County before'!C38+'Half-Cent to City Govs'!C38)</f>
        <v>168822.34</v>
      </c>
      <c r="D38" s="8">
        <f>SUM('Half-Cent to County before'!D38+'Half-Cent to City Govs'!D38)</f>
        <v>195116.83</v>
      </c>
      <c r="E38" s="8">
        <f>SUM('Half-Cent to County before'!E38+'Half-Cent to City Govs'!E38)</f>
        <v>123734.09999999999</v>
      </c>
      <c r="F38" s="8">
        <f>SUM('Half-Cent to County before'!F38+'Half-Cent to City Govs'!F38)</f>
        <v>0</v>
      </c>
      <c r="G38" s="5">
        <f>SUM('Half-Cent to County before'!G38+'Half-Cent to City Govs'!G38)</f>
        <v>0</v>
      </c>
      <c r="H38" s="5">
        <f>SUM('Half-Cent to County before'!H38+'Half-Cent to City Govs'!H38)</f>
        <v>0</v>
      </c>
      <c r="I38" s="5">
        <f>SUM('Half-Cent to County before'!I38+'Half-Cent to City Govs'!I38)</f>
        <v>0</v>
      </c>
      <c r="J38" s="5">
        <f>SUM('Half-Cent to County before'!J38+'Half-Cent to City Govs'!J38)</f>
        <v>0</v>
      </c>
      <c r="K38" s="5">
        <f>SUM('Half-Cent to County before'!K38+'Half-Cent to City Govs'!K38)</f>
        <v>0</v>
      </c>
      <c r="L38" s="5">
        <f>SUM('Half-Cent to County before'!L38+'Half-Cent to City Govs'!L38)</f>
        <v>0</v>
      </c>
      <c r="M38" s="5">
        <f>SUM('Half-Cent to County before'!M38+'Half-Cent to City Govs'!M38)</f>
        <v>0</v>
      </c>
      <c r="N38" s="5">
        <f t="shared" si="0"/>
        <v>634516.47999999998</v>
      </c>
    </row>
    <row r="39" spans="1:14" x14ac:dyDescent="0.2">
      <c r="A39" t="s">
        <v>12</v>
      </c>
      <c r="B39" s="8">
        <f>SUM('Half-Cent to County before'!B39+'Half-Cent to City Govs'!B39)</f>
        <v>44508.32</v>
      </c>
      <c r="C39" s="8">
        <f>SUM('Half-Cent to County before'!C39+'Half-Cent to City Govs'!C39)</f>
        <v>52784.32</v>
      </c>
      <c r="D39" s="8">
        <f>SUM('Half-Cent to County before'!D39+'Half-Cent to City Govs'!D39)</f>
        <v>52343.45</v>
      </c>
      <c r="E39" s="8">
        <f>SUM('Half-Cent to County before'!E39+'Half-Cent to City Govs'!E39)</f>
        <v>44652.74</v>
      </c>
      <c r="F39" s="8">
        <f>SUM('Half-Cent to County before'!F39+'Half-Cent to City Govs'!F39)</f>
        <v>0</v>
      </c>
      <c r="G39" s="5">
        <f>SUM('Half-Cent to County before'!G39+'Half-Cent to City Govs'!G39)</f>
        <v>0</v>
      </c>
      <c r="H39" s="5">
        <f>SUM('Half-Cent to County before'!H39+'Half-Cent to City Govs'!H39)</f>
        <v>0</v>
      </c>
      <c r="I39" s="5">
        <f>SUM('Half-Cent to County before'!I39+'Half-Cent to City Govs'!I39)</f>
        <v>0</v>
      </c>
      <c r="J39" s="5">
        <f>SUM('Half-Cent to County before'!J39+'Half-Cent to City Govs'!J39)</f>
        <v>0</v>
      </c>
      <c r="K39" s="5">
        <f>SUM('Half-Cent to County before'!K39+'Half-Cent to City Govs'!K39)</f>
        <v>0</v>
      </c>
      <c r="L39" s="5">
        <f>SUM('Half-Cent to County before'!L39+'Half-Cent to City Govs'!L39)</f>
        <v>0</v>
      </c>
      <c r="M39" s="5">
        <f>SUM('Half-Cent to County before'!M39+'Half-Cent to City Govs'!M39)</f>
        <v>0</v>
      </c>
      <c r="N39" s="5">
        <f t="shared" si="0"/>
        <v>194288.83</v>
      </c>
    </row>
    <row r="40" spans="1:14" x14ac:dyDescent="0.2">
      <c r="A40" t="s">
        <v>13</v>
      </c>
      <c r="B40" s="5">
        <f>SUM('Half-Cent to County before'!B40+'Half-Cent to City Govs'!B40)</f>
        <v>102253.69</v>
      </c>
      <c r="C40" s="8">
        <f>SUM('Half-Cent to County before'!C40+'Half-Cent to City Govs'!C40)</f>
        <v>100808.95999999999</v>
      </c>
      <c r="D40" s="8">
        <f>SUM('Half-Cent to County before'!D40+'Half-Cent to City Govs'!D40)</f>
        <v>90218.17</v>
      </c>
      <c r="E40" s="8">
        <f>SUM('Half-Cent to County before'!E40+'Half-Cent to City Govs'!E40)</f>
        <v>92179.1</v>
      </c>
      <c r="F40" s="8">
        <f>SUM('Half-Cent to County before'!F40+'Half-Cent to City Govs'!F40)</f>
        <v>0</v>
      </c>
      <c r="G40" s="5">
        <f>SUM('Half-Cent to County before'!G40+'Half-Cent to City Govs'!G40)</f>
        <v>0</v>
      </c>
      <c r="H40" s="5">
        <f>SUM('Half-Cent to County before'!H40+'Half-Cent to City Govs'!H40)</f>
        <v>0</v>
      </c>
      <c r="I40" s="5">
        <f>SUM('Half-Cent to County before'!I40+'Half-Cent to City Govs'!I40)</f>
        <v>0</v>
      </c>
      <c r="J40" s="5">
        <f>SUM('Half-Cent to County before'!J40+'Half-Cent to City Govs'!J40)</f>
        <v>0</v>
      </c>
      <c r="K40" s="5">
        <f>SUM('Half-Cent to County before'!K40+'Half-Cent to City Govs'!K40)</f>
        <v>0</v>
      </c>
      <c r="L40" s="5">
        <f>SUM('Half-Cent to County before'!L40+'Half-Cent to City Govs'!L40)</f>
        <v>0</v>
      </c>
      <c r="M40" s="5">
        <f>SUM('Half-Cent to County before'!M40+'Half-Cent to City Govs'!M40)</f>
        <v>0</v>
      </c>
      <c r="N40" s="5">
        <f t="shared" si="0"/>
        <v>385459.92000000004</v>
      </c>
    </row>
    <row r="41" spans="1:14" x14ac:dyDescent="0.2">
      <c r="A41" t="s">
        <v>14</v>
      </c>
      <c r="B41" s="5">
        <f>SUM('Half-Cent to County before'!B41+'Half-Cent to City Govs'!B41)</f>
        <v>229874.91999999998</v>
      </c>
      <c r="C41" s="8">
        <f>SUM('Half-Cent to County before'!C41+'Half-Cent to City Govs'!C41)</f>
        <v>245079</v>
      </c>
      <c r="D41" s="8">
        <f>SUM('Half-Cent to County before'!D41+'Half-Cent to City Govs'!D41)</f>
        <v>225174.28</v>
      </c>
      <c r="E41" s="8">
        <f>SUM('Half-Cent to County before'!E41+'Half-Cent to City Govs'!E41)</f>
        <v>201174.75</v>
      </c>
      <c r="F41" s="8">
        <f>SUM('Half-Cent to County before'!F41+'Half-Cent to City Govs'!F41)</f>
        <v>0</v>
      </c>
      <c r="G41" s="5">
        <f>SUM('Half-Cent to County before'!G41+'Half-Cent to City Govs'!G41)</f>
        <v>0</v>
      </c>
      <c r="H41" s="5">
        <f>SUM('Half-Cent to County before'!H41+'Half-Cent to City Govs'!H41)</f>
        <v>0</v>
      </c>
      <c r="I41" s="5">
        <f>SUM('Half-Cent to County before'!I41+'Half-Cent to City Govs'!I41)</f>
        <v>0</v>
      </c>
      <c r="J41" s="5">
        <f>SUM('Half-Cent to County before'!J41+'Half-Cent to City Govs'!J41)</f>
        <v>0</v>
      </c>
      <c r="K41" s="5">
        <f>SUM('Half-Cent to County before'!K41+'Half-Cent to City Govs'!K41)</f>
        <v>0</v>
      </c>
      <c r="L41" s="5">
        <f>SUM('Half-Cent to County before'!L41+'Half-Cent to City Govs'!L41)</f>
        <v>0</v>
      </c>
      <c r="M41" s="5">
        <f>SUM('Half-Cent to County before'!M41+'Half-Cent to City Govs'!M41)</f>
        <v>0</v>
      </c>
      <c r="N41" s="5">
        <f t="shared" si="0"/>
        <v>901302.95</v>
      </c>
    </row>
    <row r="42" spans="1:14" x14ac:dyDescent="0.2">
      <c r="A42" t="s">
        <v>50</v>
      </c>
      <c r="B42" s="5">
        <f>SUM('Half-Cent to County before'!B42+'Half-Cent to City Govs'!B42)</f>
        <v>1112485.55</v>
      </c>
      <c r="C42" s="8">
        <f>SUM('Half-Cent to County before'!C42+'Half-Cent to City Govs'!C42)</f>
        <v>1131658.58</v>
      </c>
      <c r="D42" s="8">
        <f>SUM('Half-Cent to County before'!D42+'Half-Cent to City Govs'!D42)</f>
        <v>1115778.4400000002</v>
      </c>
      <c r="E42" s="8">
        <f>SUM('Half-Cent to County before'!E42+'Half-Cent to City Govs'!E42)</f>
        <v>1019324.11</v>
      </c>
      <c r="F42" s="8">
        <f>SUM('Half-Cent to County before'!F42+'Half-Cent to City Govs'!F42)</f>
        <v>0</v>
      </c>
      <c r="G42" s="5">
        <f>SUM('Half-Cent to County before'!G42+'Half-Cent to City Govs'!G42)</f>
        <v>0</v>
      </c>
      <c r="H42" s="5">
        <f>SUM('Half-Cent to County before'!H42+'Half-Cent to City Govs'!H42)</f>
        <v>0</v>
      </c>
      <c r="I42" s="5">
        <f>SUM('Half-Cent to County before'!I42+'Half-Cent to City Govs'!I42)</f>
        <v>0</v>
      </c>
      <c r="J42" s="5">
        <f>SUM('Half-Cent to County before'!J42+'Half-Cent to City Govs'!J42)</f>
        <v>0</v>
      </c>
      <c r="K42" s="5">
        <f>SUM('Half-Cent to County before'!K42+'Half-Cent to City Govs'!K42)</f>
        <v>0</v>
      </c>
      <c r="L42" s="5">
        <f>SUM('Half-Cent to County before'!L42+'Half-Cent to City Govs'!L42)</f>
        <v>0</v>
      </c>
      <c r="M42" s="5">
        <f>SUM('Half-Cent to County before'!M42+'Half-Cent to City Govs'!M42)</f>
        <v>0</v>
      </c>
      <c r="N42" s="5">
        <f t="shared" si="0"/>
        <v>4379246.6800000006</v>
      </c>
    </row>
    <row r="43" spans="1:14" x14ac:dyDescent="0.2">
      <c r="A43" t="s">
        <v>15</v>
      </c>
      <c r="B43" s="5">
        <f>SUM('Half-Cent to County before'!B43+'Half-Cent to City Govs'!B43)</f>
        <v>644491.55999999994</v>
      </c>
      <c r="C43" s="8">
        <f>SUM('Half-Cent to County before'!C43+'Half-Cent to City Govs'!C43)</f>
        <v>613314.01</v>
      </c>
      <c r="D43" s="8">
        <f>SUM('Half-Cent to County before'!D43+'Half-Cent to City Govs'!D43)</f>
        <v>607891.16</v>
      </c>
      <c r="E43" s="8">
        <f>SUM('Half-Cent to County before'!E43+'Half-Cent to City Govs'!E43)</f>
        <v>548987.64</v>
      </c>
      <c r="F43" s="8">
        <f>SUM('Half-Cent to County before'!F43+'Half-Cent to City Govs'!F43)</f>
        <v>0</v>
      </c>
      <c r="G43" s="5">
        <f>SUM('Half-Cent to County before'!G43+'Half-Cent to City Govs'!G43)</f>
        <v>0</v>
      </c>
      <c r="H43" s="5">
        <f>SUM('Half-Cent to County before'!H43+'Half-Cent to City Govs'!H43)</f>
        <v>0</v>
      </c>
      <c r="I43" s="5">
        <f>SUM('Half-Cent to County before'!I43+'Half-Cent to City Govs'!I43)</f>
        <v>0</v>
      </c>
      <c r="J43" s="5">
        <f>SUM('Half-Cent to County before'!J43+'Half-Cent to City Govs'!J43)</f>
        <v>0</v>
      </c>
      <c r="K43" s="5">
        <f>SUM('Half-Cent to County before'!K43+'Half-Cent to City Govs'!K43)</f>
        <v>0</v>
      </c>
      <c r="L43" s="5">
        <f>SUM('Half-Cent to County before'!L43+'Half-Cent to City Govs'!L43)</f>
        <v>0</v>
      </c>
      <c r="M43" s="5">
        <f>SUM('Half-Cent to County before'!M43+'Half-Cent to City Govs'!M43)</f>
        <v>0</v>
      </c>
      <c r="N43" s="5">
        <f t="shared" si="0"/>
        <v>2414684.37</v>
      </c>
    </row>
    <row r="44" spans="1:14" x14ac:dyDescent="0.2">
      <c r="A44" t="s">
        <v>51</v>
      </c>
      <c r="B44" s="5">
        <f>SUM('Half-Cent to County before'!B44+'Half-Cent to City Govs'!B44)</f>
        <v>15496700.289999999</v>
      </c>
      <c r="C44" s="8">
        <f>SUM('Half-Cent to County before'!C44+'Half-Cent to City Govs'!C44)</f>
        <v>15802721.07</v>
      </c>
      <c r="D44" s="8">
        <f>SUM('Half-Cent to County before'!D44+'Half-Cent to City Govs'!D44)</f>
        <v>15337020.27</v>
      </c>
      <c r="E44" s="8">
        <f>SUM('Half-Cent to County before'!E44+'Half-Cent to City Govs'!E44)</f>
        <v>14505617.739999998</v>
      </c>
      <c r="F44" s="8">
        <f>SUM('Half-Cent to County before'!F44+'Half-Cent to City Govs'!F44)</f>
        <v>0</v>
      </c>
      <c r="G44" s="5">
        <f>SUM('Half-Cent to County before'!G44+'Half-Cent to City Govs'!G44)</f>
        <v>0</v>
      </c>
      <c r="H44" s="5">
        <f>SUM('Half-Cent to County before'!H44+'Half-Cent to City Govs'!H44)</f>
        <v>0</v>
      </c>
      <c r="I44" s="5">
        <f>SUM('Half-Cent to County before'!I44+'Half-Cent to City Govs'!I44)</f>
        <v>0</v>
      </c>
      <c r="J44" s="5">
        <f>SUM('Half-Cent to County before'!J44+'Half-Cent to City Govs'!J44)</f>
        <v>0</v>
      </c>
      <c r="K44" s="5">
        <f>SUM('Half-Cent to County before'!K44+'Half-Cent to City Govs'!K44)</f>
        <v>0</v>
      </c>
      <c r="L44" s="5">
        <f>SUM('Half-Cent to County before'!L44+'Half-Cent to City Govs'!L44)</f>
        <v>0</v>
      </c>
      <c r="M44" s="5">
        <f>SUM('Half-Cent to County before'!M44+'Half-Cent to City Govs'!M44)</f>
        <v>0</v>
      </c>
      <c r="N44" s="5">
        <f t="shared" si="0"/>
        <v>61142059.36999999</v>
      </c>
    </row>
    <row r="45" spans="1:14" x14ac:dyDescent="0.2">
      <c r="A45" t="s">
        <v>16</v>
      </c>
      <c r="B45" s="5">
        <f>SUM('Half-Cent to County before'!B45+'Half-Cent to City Govs'!B45)</f>
        <v>67936.97</v>
      </c>
      <c r="C45" s="8">
        <f>SUM('Half-Cent to County before'!C45+'Half-Cent to City Govs'!C45)</f>
        <v>62622.28</v>
      </c>
      <c r="D45" s="8">
        <f>SUM('Half-Cent to County before'!D45+'Half-Cent to City Govs'!D45)</f>
        <v>56012.22</v>
      </c>
      <c r="E45" s="8">
        <f>SUM('Half-Cent to County before'!E45+'Half-Cent to City Govs'!E45)</f>
        <v>53972.03</v>
      </c>
      <c r="F45" s="8">
        <f>SUM('Half-Cent to County before'!F45+'Half-Cent to City Govs'!F45)</f>
        <v>0</v>
      </c>
      <c r="G45" s="5">
        <f>SUM('Half-Cent to County before'!G45+'Half-Cent to City Govs'!G45)</f>
        <v>0</v>
      </c>
      <c r="H45" s="5">
        <f>SUM('Half-Cent to County before'!H45+'Half-Cent to City Govs'!H45)</f>
        <v>0</v>
      </c>
      <c r="I45" s="5">
        <f>SUM('Half-Cent to County before'!I45+'Half-Cent to City Govs'!I45)</f>
        <v>0</v>
      </c>
      <c r="J45" s="5">
        <f>SUM('Half-Cent to County before'!J45+'Half-Cent to City Govs'!J45)</f>
        <v>0</v>
      </c>
      <c r="K45" s="5">
        <f>SUM('Half-Cent to County before'!K45+'Half-Cent to City Govs'!K45)</f>
        <v>0</v>
      </c>
      <c r="L45" s="5">
        <f>SUM('Half-Cent to County before'!L45+'Half-Cent to City Govs'!L45)</f>
        <v>0</v>
      </c>
      <c r="M45" s="5">
        <f>SUM('Half-Cent to County before'!M45+'Half-Cent to City Govs'!M45)</f>
        <v>0</v>
      </c>
      <c r="N45" s="5">
        <f t="shared" si="0"/>
        <v>240543.5</v>
      </c>
    </row>
    <row r="46" spans="1:14" x14ac:dyDescent="0.2">
      <c r="A46" t="s">
        <v>52</v>
      </c>
      <c r="B46" s="5">
        <f>SUM('Half-Cent to County before'!B46+'Half-Cent to City Govs'!B46)</f>
        <v>1382413.2</v>
      </c>
      <c r="C46" s="8">
        <f>SUM('Half-Cent to County before'!C46+'Half-Cent to City Govs'!C46)</f>
        <v>1376618.21</v>
      </c>
      <c r="D46" s="8">
        <f>SUM('Half-Cent to County before'!D46+'Half-Cent to City Govs'!D46)</f>
        <v>1366479.67</v>
      </c>
      <c r="E46" s="8">
        <f>SUM('Half-Cent to County before'!E46+'Half-Cent to City Govs'!E46)</f>
        <v>1307218.6299999999</v>
      </c>
      <c r="F46" s="8">
        <f>SUM('Half-Cent to County before'!F46+'Half-Cent to City Govs'!F46)</f>
        <v>0</v>
      </c>
      <c r="G46" s="5">
        <f>SUM('Half-Cent to County before'!G46+'Half-Cent to City Govs'!G46)</f>
        <v>0</v>
      </c>
      <c r="H46" s="5">
        <f>SUM('Half-Cent to County before'!H46+'Half-Cent to City Govs'!H46)</f>
        <v>0</v>
      </c>
      <c r="I46" s="5">
        <f>SUM('Half-Cent to County before'!I46+'Half-Cent to City Govs'!I46)</f>
        <v>0</v>
      </c>
      <c r="J46" s="5">
        <f>SUM('Half-Cent to County before'!J46+'Half-Cent to City Govs'!J46)</f>
        <v>0</v>
      </c>
      <c r="K46" s="5">
        <f>SUM('Half-Cent to County before'!K46+'Half-Cent to City Govs'!K46)</f>
        <v>0</v>
      </c>
      <c r="L46" s="5">
        <f>SUM('Half-Cent to County before'!L46+'Half-Cent to City Govs'!L46)</f>
        <v>0</v>
      </c>
      <c r="M46" s="5">
        <f>SUM('Half-Cent to County before'!M46+'Half-Cent to City Govs'!M46)</f>
        <v>0</v>
      </c>
      <c r="N46" s="5">
        <f t="shared" si="0"/>
        <v>5432729.71</v>
      </c>
    </row>
    <row r="47" spans="1:14" x14ac:dyDescent="0.2">
      <c r="A47" t="s">
        <v>17</v>
      </c>
      <c r="B47" s="5">
        <f>SUM('Half-Cent to County before'!B47+'Half-Cent to City Govs'!B47)</f>
        <v>276955.19</v>
      </c>
      <c r="C47" s="8">
        <f>SUM('Half-Cent to County before'!C47+'Half-Cent to City Govs'!C47)</f>
        <v>288095.17</v>
      </c>
      <c r="D47" s="8">
        <f>SUM('Half-Cent to County before'!D47+'Half-Cent to City Govs'!D47)</f>
        <v>282847.14</v>
      </c>
      <c r="E47" s="8">
        <f>SUM('Half-Cent to County before'!E47+'Half-Cent to City Govs'!E47)</f>
        <v>240010.97</v>
      </c>
      <c r="F47" s="8">
        <f>SUM('Half-Cent to County before'!F47+'Half-Cent to City Govs'!F47)</f>
        <v>0</v>
      </c>
      <c r="G47" s="5">
        <f>SUM('Half-Cent to County before'!G47+'Half-Cent to City Govs'!G47)</f>
        <v>0</v>
      </c>
      <c r="H47" s="5">
        <f>SUM('Half-Cent to County before'!H47+'Half-Cent to City Govs'!H47)</f>
        <v>0</v>
      </c>
      <c r="I47" s="5">
        <f>SUM('Half-Cent to County before'!I47+'Half-Cent to City Govs'!I47)</f>
        <v>0</v>
      </c>
      <c r="J47" s="5">
        <f>SUM('Half-Cent to County before'!J47+'Half-Cent to City Govs'!J47)</f>
        <v>0</v>
      </c>
      <c r="K47" s="5">
        <f>SUM('Half-Cent to County before'!K47+'Half-Cent to City Govs'!K47)</f>
        <v>0</v>
      </c>
      <c r="L47" s="5">
        <f>SUM('Half-Cent to County before'!L47+'Half-Cent to City Govs'!L47)</f>
        <v>0</v>
      </c>
      <c r="M47" s="5">
        <f>SUM('Half-Cent to County before'!M47+'Half-Cent to City Govs'!M47)</f>
        <v>0</v>
      </c>
      <c r="N47" s="5">
        <f t="shared" si="0"/>
        <v>1087908.47</v>
      </c>
    </row>
    <row r="48" spans="1:14" x14ac:dyDescent="0.2">
      <c r="A48" t="s">
        <v>18</v>
      </c>
      <c r="B48" s="5">
        <f>SUM('Half-Cent to County before'!B48+'Half-Cent to City Govs'!B48)</f>
        <v>184559.11</v>
      </c>
      <c r="C48" s="8">
        <f>SUM('Half-Cent to County before'!C48+'Half-Cent to City Govs'!C48)</f>
        <v>178894.14</v>
      </c>
      <c r="D48" s="8">
        <f>SUM('Half-Cent to County before'!D48+'Half-Cent to City Govs'!D48)</f>
        <v>215209.16</v>
      </c>
      <c r="E48" s="8">
        <f>SUM('Half-Cent to County before'!E48+'Half-Cent to City Govs'!E48)</f>
        <v>194489.03999999998</v>
      </c>
      <c r="F48" s="8">
        <f>SUM('Half-Cent to County before'!F48+'Half-Cent to City Govs'!F48)</f>
        <v>0</v>
      </c>
      <c r="G48" s="5">
        <f>SUM('Half-Cent to County before'!G48+'Half-Cent to City Govs'!G48)</f>
        <v>0</v>
      </c>
      <c r="H48" s="5">
        <f>SUM('Half-Cent to County before'!H48+'Half-Cent to City Govs'!H48)</f>
        <v>0</v>
      </c>
      <c r="I48" s="5">
        <f>SUM('Half-Cent to County before'!I48+'Half-Cent to City Govs'!I48)</f>
        <v>0</v>
      </c>
      <c r="J48" s="5">
        <f>SUM('Half-Cent to County before'!J48+'Half-Cent to City Govs'!J48)</f>
        <v>0</v>
      </c>
      <c r="K48" s="5">
        <f>SUM('Half-Cent to County before'!K48+'Half-Cent to City Govs'!K48)</f>
        <v>0</v>
      </c>
      <c r="L48" s="5">
        <f>SUM('Half-Cent to County before'!L48+'Half-Cent to City Govs'!L48)</f>
        <v>0</v>
      </c>
      <c r="M48" s="5">
        <f>SUM('Half-Cent to County before'!M48+'Half-Cent to City Govs'!M48)</f>
        <v>0</v>
      </c>
      <c r="N48" s="5">
        <f t="shared" si="0"/>
        <v>773151.45</v>
      </c>
    </row>
    <row r="49" spans="1:14" x14ac:dyDescent="0.2">
      <c r="A49" t="s">
        <v>19</v>
      </c>
      <c r="B49" s="5">
        <f>SUM('Half-Cent to County before'!B49+'Half-Cent to City Govs'!B49)</f>
        <v>18417.47</v>
      </c>
      <c r="C49" s="8">
        <f>SUM('Half-Cent to County before'!C49+'Half-Cent to City Govs'!C49)</f>
        <v>17642.32</v>
      </c>
      <c r="D49" s="8">
        <f>SUM('Half-Cent to County before'!D49+'Half-Cent to City Govs'!D49)</f>
        <v>18041.95</v>
      </c>
      <c r="E49" s="8">
        <f>SUM('Half-Cent to County before'!E49+'Half-Cent to City Govs'!E49)</f>
        <v>17730.02</v>
      </c>
      <c r="F49" s="8">
        <f>SUM('Half-Cent to County before'!F49+'Half-Cent to City Govs'!F49)</f>
        <v>0</v>
      </c>
      <c r="G49" s="5">
        <f>SUM('Half-Cent to County before'!G49+'Half-Cent to City Govs'!G49)</f>
        <v>0</v>
      </c>
      <c r="H49" s="5">
        <f>SUM('Half-Cent to County before'!H49+'Half-Cent to City Govs'!H49)</f>
        <v>0</v>
      </c>
      <c r="I49" s="5">
        <f>SUM('Half-Cent to County before'!I49+'Half-Cent to City Govs'!I49)</f>
        <v>0</v>
      </c>
      <c r="J49" s="5">
        <f>SUM('Half-Cent to County before'!J49+'Half-Cent to City Govs'!J49)</f>
        <v>0</v>
      </c>
      <c r="K49" s="5">
        <f>SUM('Half-Cent to County before'!K49+'Half-Cent to City Govs'!K49)</f>
        <v>0</v>
      </c>
      <c r="L49" s="5">
        <f>SUM('Half-Cent to County before'!L49+'Half-Cent to City Govs'!L49)</f>
        <v>0</v>
      </c>
      <c r="M49" s="5">
        <f>SUM('Half-Cent to County before'!M49+'Half-Cent to City Govs'!M49)</f>
        <v>0</v>
      </c>
      <c r="N49" s="5">
        <f t="shared" si="0"/>
        <v>71831.760000000009</v>
      </c>
    </row>
    <row r="50" spans="1:14" x14ac:dyDescent="0.2">
      <c r="A50" t="s">
        <v>53</v>
      </c>
      <c r="B50" s="5">
        <f>SUM('Half-Cent to County before'!B50+'Half-Cent to City Govs'!B50)</f>
        <v>3003976.83</v>
      </c>
      <c r="C50" s="8">
        <f>SUM('Half-Cent to County before'!C50+'Half-Cent to City Govs'!C50)</f>
        <v>2917034.23</v>
      </c>
      <c r="D50" s="8">
        <f>SUM('Half-Cent to County before'!D50+'Half-Cent to City Govs'!D50)</f>
        <v>2886242.5300000003</v>
      </c>
      <c r="E50" s="8">
        <f>SUM('Half-Cent to County before'!E50+'Half-Cent to City Govs'!E50)</f>
        <v>2691610.37</v>
      </c>
      <c r="F50" s="8">
        <f>SUM('Half-Cent to County before'!F50+'Half-Cent to City Govs'!F50)</f>
        <v>0</v>
      </c>
      <c r="G50" s="5">
        <f>SUM('Half-Cent to County before'!G50+'Half-Cent to City Govs'!G50)</f>
        <v>0</v>
      </c>
      <c r="H50" s="5">
        <f>SUM('Half-Cent to County before'!H50+'Half-Cent to City Govs'!H50)</f>
        <v>0</v>
      </c>
      <c r="I50" s="5">
        <f>SUM('Half-Cent to County before'!I50+'Half-Cent to City Govs'!I50)</f>
        <v>0</v>
      </c>
      <c r="J50" s="5">
        <f>SUM('Half-Cent to County before'!J50+'Half-Cent to City Govs'!J50)</f>
        <v>0</v>
      </c>
      <c r="K50" s="5">
        <f>SUM('Half-Cent to County before'!K50+'Half-Cent to City Govs'!K50)</f>
        <v>0</v>
      </c>
      <c r="L50" s="5">
        <f>SUM('Half-Cent to County before'!L50+'Half-Cent to City Govs'!L50)</f>
        <v>0</v>
      </c>
      <c r="M50" s="5">
        <f>SUM('Half-Cent to County before'!M50+'Half-Cent to City Govs'!M50)</f>
        <v>0</v>
      </c>
      <c r="N50" s="5">
        <f t="shared" si="0"/>
        <v>11498863.960000001</v>
      </c>
    </row>
    <row r="51" spans="1:14" x14ac:dyDescent="0.2">
      <c r="A51" t="s">
        <v>54</v>
      </c>
      <c r="B51" s="5">
        <f>SUM('Half-Cent to County before'!B51+'Half-Cent to City Govs'!B51)</f>
        <v>8485695.7300000004</v>
      </c>
      <c r="C51" s="8">
        <f>SUM('Half-Cent to County before'!C51+'Half-Cent to City Govs'!C51)</f>
        <v>8517985.7300000004</v>
      </c>
      <c r="D51" s="8">
        <f>SUM('Half-Cent to County before'!D51+'Half-Cent to City Govs'!D51)</f>
        <v>8114916.6600000001</v>
      </c>
      <c r="E51" s="8">
        <f>SUM('Half-Cent to County before'!E51+'Half-Cent to City Govs'!E51)</f>
        <v>7509775.3800000008</v>
      </c>
      <c r="F51" s="8">
        <f>SUM('Half-Cent to County before'!F51+'Half-Cent to City Govs'!F51)</f>
        <v>0</v>
      </c>
      <c r="G51" s="5">
        <f>SUM('Half-Cent to County before'!G51+'Half-Cent to City Govs'!G51)</f>
        <v>0</v>
      </c>
      <c r="H51" s="5">
        <f>SUM('Half-Cent to County before'!H51+'Half-Cent to City Govs'!H51)</f>
        <v>0</v>
      </c>
      <c r="I51" s="5">
        <f>SUM('Half-Cent to County before'!I51+'Half-Cent to City Govs'!I51)</f>
        <v>0</v>
      </c>
      <c r="J51" s="5">
        <f>SUM('Half-Cent to County before'!J51+'Half-Cent to City Govs'!J51)</f>
        <v>0</v>
      </c>
      <c r="K51" s="5">
        <f>SUM('Half-Cent to County before'!K51+'Half-Cent to City Govs'!K51)</f>
        <v>0</v>
      </c>
      <c r="L51" s="5">
        <f>SUM('Half-Cent to County before'!L51+'Half-Cent to City Govs'!L51)</f>
        <v>0</v>
      </c>
      <c r="M51" s="5">
        <f>SUM('Half-Cent to County before'!M51+'Half-Cent to City Govs'!M51)</f>
        <v>0</v>
      </c>
      <c r="N51" s="5">
        <f t="shared" si="0"/>
        <v>32628373.5</v>
      </c>
    </row>
    <row r="52" spans="1:14" x14ac:dyDescent="0.2">
      <c r="A52" t="s">
        <v>55</v>
      </c>
      <c r="B52" s="5">
        <f>SUM('Half-Cent to County before'!B52+'Half-Cent to City Govs'!B52)</f>
        <v>2270985.38</v>
      </c>
      <c r="C52" s="8">
        <f>SUM('Half-Cent to County before'!C52+'Half-Cent to City Govs'!C52)</f>
        <v>2267255.4300000002</v>
      </c>
      <c r="D52" s="8">
        <f>SUM('Half-Cent to County before'!D52+'Half-Cent to City Govs'!D52)</f>
        <v>2279580.63</v>
      </c>
      <c r="E52" s="8">
        <f>SUM('Half-Cent to County before'!E52+'Half-Cent to City Govs'!E52)</f>
        <v>2166490.62</v>
      </c>
      <c r="F52" s="8">
        <f>SUM('Half-Cent to County before'!F52+'Half-Cent to City Govs'!F52)</f>
        <v>0</v>
      </c>
      <c r="G52" s="5">
        <f>SUM('Half-Cent to County before'!G52+'Half-Cent to City Govs'!G52)</f>
        <v>0</v>
      </c>
      <c r="H52" s="5">
        <f>SUM('Half-Cent to County before'!H52+'Half-Cent to City Govs'!H52)</f>
        <v>0</v>
      </c>
      <c r="I52" s="5">
        <f>SUM('Half-Cent to County before'!I52+'Half-Cent to City Govs'!I52)</f>
        <v>0</v>
      </c>
      <c r="J52" s="5">
        <f>SUM('Half-Cent to County before'!J52+'Half-Cent to City Govs'!J52)</f>
        <v>0</v>
      </c>
      <c r="K52" s="5">
        <f>SUM('Half-Cent to County before'!K52+'Half-Cent to City Govs'!K52)</f>
        <v>0</v>
      </c>
      <c r="L52" s="5">
        <f>SUM('Half-Cent to County before'!L52+'Half-Cent to City Govs'!L52)</f>
        <v>0</v>
      </c>
      <c r="M52" s="5">
        <f>SUM('Half-Cent to County before'!M52+'Half-Cent to City Govs'!M52)</f>
        <v>0</v>
      </c>
      <c r="N52" s="5">
        <f t="shared" si="0"/>
        <v>8984312.0600000005</v>
      </c>
    </row>
    <row r="53" spans="1:14" x14ac:dyDescent="0.2">
      <c r="A53" t="s">
        <v>20</v>
      </c>
      <c r="B53" s="5">
        <f>SUM('Half-Cent to County before'!B53+'Half-Cent to City Govs'!B53)</f>
        <v>247236.08</v>
      </c>
      <c r="C53" s="8">
        <f>SUM('Half-Cent to County before'!C53+'Half-Cent to City Govs'!C53)</f>
        <v>260312.94</v>
      </c>
      <c r="D53" s="8">
        <f>SUM('Half-Cent to County before'!D53+'Half-Cent to City Govs'!D53)</f>
        <v>254856.22999999998</v>
      </c>
      <c r="E53" s="8">
        <f>SUM('Half-Cent to County before'!E53+'Half-Cent to City Govs'!E53)</f>
        <v>232897.86000000002</v>
      </c>
      <c r="F53" s="8">
        <f>SUM('Half-Cent to County before'!F53+'Half-Cent to City Govs'!F53)</f>
        <v>0</v>
      </c>
      <c r="G53" s="5">
        <f>SUM('Half-Cent to County before'!G53+'Half-Cent to City Govs'!G53)</f>
        <v>0</v>
      </c>
      <c r="H53" s="5">
        <f>SUM('Half-Cent to County before'!H53+'Half-Cent to City Govs'!H53)</f>
        <v>0</v>
      </c>
      <c r="I53" s="5">
        <f>SUM('Half-Cent to County before'!I53+'Half-Cent to City Govs'!I53)</f>
        <v>0</v>
      </c>
      <c r="J53" s="5">
        <f>SUM('Half-Cent to County before'!J53+'Half-Cent to City Govs'!J53)</f>
        <v>0</v>
      </c>
      <c r="K53" s="5">
        <f>SUM('Half-Cent to County before'!K53+'Half-Cent to City Govs'!K53)</f>
        <v>0</v>
      </c>
      <c r="L53" s="5">
        <f>SUM('Half-Cent to County before'!L53+'Half-Cent to City Govs'!L53)</f>
        <v>0</v>
      </c>
      <c r="M53" s="5">
        <f>SUM('Half-Cent to County before'!M53+'Half-Cent to City Govs'!M53)</f>
        <v>0</v>
      </c>
      <c r="N53" s="5">
        <f t="shared" si="0"/>
        <v>995303.11</v>
      </c>
    </row>
    <row r="54" spans="1:14" x14ac:dyDescent="0.2">
      <c r="A54" t="s">
        <v>21</v>
      </c>
      <c r="B54" s="5">
        <f>SUM('Half-Cent to County before'!B54+'Half-Cent to City Govs'!B54)</f>
        <v>17872.89</v>
      </c>
      <c r="C54" s="8">
        <f>SUM('Half-Cent to County before'!C54+'Half-Cent to City Govs'!C54)</f>
        <v>15041.08</v>
      </c>
      <c r="D54" s="8">
        <f>SUM('Half-Cent to County before'!D54+'Half-Cent to City Govs'!D54)</f>
        <v>19775.849999999999</v>
      </c>
      <c r="E54" s="8">
        <f>SUM('Half-Cent to County before'!E54+'Half-Cent to City Govs'!E54)</f>
        <v>14807.69</v>
      </c>
      <c r="F54" s="8">
        <f>SUM('Half-Cent to County before'!F54+'Half-Cent to City Govs'!F54)</f>
        <v>0</v>
      </c>
      <c r="G54" s="5">
        <f>SUM('Half-Cent to County before'!G54+'Half-Cent to City Govs'!G54)</f>
        <v>0</v>
      </c>
      <c r="H54" s="5">
        <f>SUM('Half-Cent to County before'!H54+'Half-Cent to City Govs'!H54)</f>
        <v>0</v>
      </c>
      <c r="I54" s="5">
        <f>SUM('Half-Cent to County before'!I54+'Half-Cent to City Govs'!I54)</f>
        <v>0</v>
      </c>
      <c r="J54" s="5">
        <f>SUM('Half-Cent to County before'!J54+'Half-Cent to City Govs'!J54)</f>
        <v>0</v>
      </c>
      <c r="K54" s="5">
        <f>SUM('Half-Cent to County before'!K54+'Half-Cent to City Govs'!K54)</f>
        <v>0</v>
      </c>
      <c r="L54" s="5">
        <f>SUM('Half-Cent to County before'!L54+'Half-Cent to City Govs'!L54)</f>
        <v>0</v>
      </c>
      <c r="M54" s="5">
        <f>SUM('Half-Cent to County before'!M54+'Half-Cent to City Govs'!M54)</f>
        <v>0</v>
      </c>
      <c r="N54" s="5">
        <f t="shared" si="0"/>
        <v>67497.509999999995</v>
      </c>
    </row>
    <row r="55" spans="1:14" x14ac:dyDescent="0.2">
      <c r="A55" t="s">
        <v>22</v>
      </c>
      <c r="B55" s="5">
        <f>SUM('Half-Cent to County before'!B55+'Half-Cent to City Govs'!B55)</f>
        <v>59016.91</v>
      </c>
      <c r="C55" s="8">
        <f>SUM('Half-Cent to County before'!C55+'Half-Cent to City Govs'!C55)</f>
        <v>56123.930000000008</v>
      </c>
      <c r="D55" s="8">
        <f>SUM('Half-Cent to County before'!D55+'Half-Cent to City Govs'!D55)</f>
        <v>62629.33</v>
      </c>
      <c r="E55" s="8">
        <f>SUM('Half-Cent to County before'!E55+'Half-Cent to City Govs'!E55)</f>
        <v>55706.41</v>
      </c>
      <c r="F55" s="8">
        <f>SUM('Half-Cent to County before'!F55+'Half-Cent to City Govs'!F55)</f>
        <v>0</v>
      </c>
      <c r="G55" s="5">
        <f>SUM('Half-Cent to County before'!G55+'Half-Cent to City Govs'!G55)</f>
        <v>0</v>
      </c>
      <c r="H55" s="5">
        <f>SUM('Half-Cent to County before'!H55+'Half-Cent to City Govs'!H55)</f>
        <v>0</v>
      </c>
      <c r="I55" s="5">
        <f>SUM('Half-Cent to County before'!I55+'Half-Cent to City Govs'!I55)</f>
        <v>0</v>
      </c>
      <c r="J55" s="5">
        <f>SUM('Half-Cent to County before'!J55+'Half-Cent to City Govs'!J55)</f>
        <v>0</v>
      </c>
      <c r="K55" s="5">
        <f>SUM('Half-Cent to County before'!K55+'Half-Cent to City Govs'!K55)</f>
        <v>0</v>
      </c>
      <c r="L55" s="5">
        <f>SUM('Half-Cent to County before'!L55+'Half-Cent to City Govs'!L55)</f>
        <v>0</v>
      </c>
      <c r="M55" s="5">
        <f>SUM('Half-Cent to County before'!M55+'Half-Cent to City Govs'!M55)</f>
        <v>0</v>
      </c>
      <c r="N55" s="5">
        <f t="shared" si="0"/>
        <v>233476.58000000002</v>
      </c>
    </row>
    <row r="56" spans="1:14" x14ac:dyDescent="0.2">
      <c r="A56" t="s">
        <v>56</v>
      </c>
      <c r="B56" s="5">
        <f>SUM('Half-Cent to County before'!B56+'Half-Cent to City Govs'!B56)</f>
        <v>3598148.44</v>
      </c>
      <c r="C56" s="8">
        <f>SUM('Half-Cent to County before'!C56+'Half-Cent to City Govs'!C56)</f>
        <v>3622963.1</v>
      </c>
      <c r="D56" s="8">
        <f>SUM('Half-Cent to County before'!D56+'Half-Cent to City Govs'!D56)</f>
        <v>3522189.36</v>
      </c>
      <c r="E56" s="8">
        <f>SUM('Half-Cent to County before'!E56+'Half-Cent to City Govs'!E56)</f>
        <v>3164849.74</v>
      </c>
      <c r="F56" s="8">
        <f>SUM('Half-Cent to County before'!F56+'Half-Cent to City Govs'!F56)</f>
        <v>0</v>
      </c>
      <c r="G56" s="5">
        <f>SUM('Half-Cent to County before'!G56+'Half-Cent to City Govs'!G56)</f>
        <v>0</v>
      </c>
      <c r="H56" s="5">
        <f>SUM('Half-Cent to County before'!H56+'Half-Cent to City Govs'!H56)</f>
        <v>0</v>
      </c>
      <c r="I56" s="5">
        <f>SUM('Half-Cent to County before'!I56+'Half-Cent to City Govs'!I56)</f>
        <v>0</v>
      </c>
      <c r="J56" s="5">
        <f>SUM('Half-Cent to County before'!J56+'Half-Cent to City Govs'!J56)</f>
        <v>0</v>
      </c>
      <c r="K56" s="5">
        <f>SUM('Half-Cent to County before'!K56+'Half-Cent to City Govs'!K56)</f>
        <v>0</v>
      </c>
      <c r="L56" s="5">
        <f>SUM('Half-Cent to County before'!L56+'Half-Cent to City Govs'!L56)</f>
        <v>0</v>
      </c>
      <c r="M56" s="5">
        <f>SUM('Half-Cent to County before'!M56+'Half-Cent to City Govs'!M56)</f>
        <v>0</v>
      </c>
      <c r="N56" s="5">
        <f t="shared" si="0"/>
        <v>13908150.640000001</v>
      </c>
    </row>
    <row r="57" spans="1:14" x14ac:dyDescent="0.2">
      <c r="A57" t="s">
        <v>23</v>
      </c>
      <c r="B57" s="5">
        <f>SUM('Half-Cent to County before'!B57+'Half-Cent to City Govs'!B57)</f>
        <v>3108055.83</v>
      </c>
      <c r="C57" s="8">
        <f>SUM('Half-Cent to County before'!C57+'Half-Cent to City Govs'!C57)</f>
        <v>3127535.4800000004</v>
      </c>
      <c r="D57" s="8">
        <f>SUM('Half-Cent to County before'!D57+'Half-Cent to City Govs'!D57)</f>
        <v>3111742.58</v>
      </c>
      <c r="E57" s="8">
        <f>SUM('Half-Cent to County before'!E57+'Half-Cent to City Govs'!E57)</f>
        <v>2896785.12</v>
      </c>
      <c r="F57" s="8">
        <f>SUM('Half-Cent to County before'!F57+'Half-Cent to City Govs'!F57)</f>
        <v>0</v>
      </c>
      <c r="G57" s="5">
        <f>SUM('Half-Cent to County before'!G57+'Half-Cent to City Govs'!G57)</f>
        <v>0</v>
      </c>
      <c r="H57" s="5">
        <f>SUM('Half-Cent to County before'!H57+'Half-Cent to City Govs'!H57)</f>
        <v>0</v>
      </c>
      <c r="I57" s="5">
        <f>SUM('Half-Cent to County before'!I57+'Half-Cent to City Govs'!I57)</f>
        <v>0</v>
      </c>
      <c r="J57" s="5">
        <f>SUM('Half-Cent to County before'!J57+'Half-Cent to City Govs'!J57)</f>
        <v>0</v>
      </c>
      <c r="K57" s="5">
        <f>SUM('Half-Cent to County before'!K57+'Half-Cent to City Govs'!K57)</f>
        <v>0</v>
      </c>
      <c r="L57" s="5">
        <f>SUM('Half-Cent to County before'!L57+'Half-Cent to City Govs'!L57)</f>
        <v>0</v>
      </c>
      <c r="M57" s="5">
        <f>SUM('Half-Cent to County before'!M57+'Half-Cent to City Govs'!M57)</f>
        <v>0</v>
      </c>
      <c r="N57" s="5">
        <f t="shared" si="0"/>
        <v>12244119.010000002</v>
      </c>
    </row>
    <row r="58" spans="1:14" x14ac:dyDescent="0.2">
      <c r="A58" t="s">
        <v>24</v>
      </c>
      <c r="B58" s="5">
        <f>SUM('Half-Cent to County before'!B58+'Half-Cent to City Govs'!B58)</f>
        <v>1984535.8900000001</v>
      </c>
      <c r="C58" s="8">
        <f>SUM('Half-Cent to County before'!C58+'Half-Cent to City Govs'!C58)</f>
        <v>1918353.6</v>
      </c>
      <c r="D58" s="8">
        <f>SUM('Half-Cent to County before'!D58+'Half-Cent to City Govs'!D58)</f>
        <v>1902959.71</v>
      </c>
      <c r="E58" s="8">
        <f>SUM('Half-Cent to County before'!E58+'Half-Cent to City Govs'!E58)</f>
        <v>1757505.1400000001</v>
      </c>
      <c r="F58" s="8">
        <f>SUM('Half-Cent to County before'!F58+'Half-Cent to City Govs'!F58)</f>
        <v>0</v>
      </c>
      <c r="G58" s="5">
        <f>SUM('Half-Cent to County before'!G58+'Half-Cent to City Govs'!G58)</f>
        <v>0</v>
      </c>
      <c r="H58" s="5">
        <f>SUM('Half-Cent to County before'!H58+'Half-Cent to City Govs'!H58)</f>
        <v>0</v>
      </c>
      <c r="I58" s="5">
        <f>SUM('Half-Cent to County before'!I58+'Half-Cent to City Govs'!I58)</f>
        <v>0</v>
      </c>
      <c r="J58" s="5">
        <f>SUM('Half-Cent to County before'!J58+'Half-Cent to City Govs'!J58)</f>
        <v>0</v>
      </c>
      <c r="K58" s="5">
        <f>SUM('Half-Cent to County before'!K58+'Half-Cent to City Govs'!K58)</f>
        <v>0</v>
      </c>
      <c r="L58" s="5">
        <f>SUM('Half-Cent to County before'!L58+'Half-Cent to City Govs'!L58)</f>
        <v>0</v>
      </c>
      <c r="M58" s="5">
        <f>SUM('Half-Cent to County before'!M58+'Half-Cent to City Govs'!M58)</f>
        <v>0</v>
      </c>
      <c r="N58" s="5">
        <f t="shared" si="0"/>
        <v>7563354.3399999999</v>
      </c>
    </row>
    <row r="59" spans="1:14" x14ac:dyDescent="0.2">
      <c r="A59" t="s">
        <v>57</v>
      </c>
      <c r="B59" s="5">
        <f>SUM('Half-Cent to County before'!B59+'Half-Cent to City Govs'!B59)</f>
        <v>2446156.75</v>
      </c>
      <c r="C59" s="8">
        <f>SUM('Half-Cent to County before'!C59+'Half-Cent to City Govs'!C59)</f>
        <v>2446954.7200000002</v>
      </c>
      <c r="D59" s="8">
        <f>SUM('Half-Cent to County before'!D59+'Half-Cent to City Govs'!D59)</f>
        <v>2485941.0499999998</v>
      </c>
      <c r="E59" s="8">
        <f>SUM('Half-Cent to County before'!E59+'Half-Cent to City Govs'!E59)</f>
        <v>2081853.6099999999</v>
      </c>
      <c r="F59" s="8">
        <f>SUM('Half-Cent to County before'!F59+'Half-Cent to City Govs'!F59)</f>
        <v>0</v>
      </c>
      <c r="G59" s="5">
        <f>SUM('Half-Cent to County before'!G59+'Half-Cent to City Govs'!G59)</f>
        <v>0</v>
      </c>
      <c r="H59" s="5">
        <f>SUM('Half-Cent to County before'!H59+'Half-Cent to City Govs'!H59)</f>
        <v>0</v>
      </c>
      <c r="I59" s="5">
        <f>SUM('Half-Cent to County before'!I59+'Half-Cent to City Govs'!I59)</f>
        <v>0</v>
      </c>
      <c r="J59" s="5">
        <f>SUM('Half-Cent to County before'!J59+'Half-Cent to City Govs'!J59)</f>
        <v>0</v>
      </c>
      <c r="K59" s="5">
        <f>SUM('Half-Cent to County before'!K59+'Half-Cent to City Govs'!K59)</f>
        <v>0</v>
      </c>
      <c r="L59" s="5">
        <f>SUM('Half-Cent to County before'!L59+'Half-Cent to City Govs'!L59)</f>
        <v>0</v>
      </c>
      <c r="M59" s="5">
        <f>SUM('Half-Cent to County before'!M59+'Half-Cent to City Govs'!M59)</f>
        <v>0</v>
      </c>
      <c r="N59" s="5">
        <f t="shared" si="0"/>
        <v>9460906.1300000008</v>
      </c>
    </row>
    <row r="60" spans="1:14" x14ac:dyDescent="0.2">
      <c r="A60" t="s">
        <v>58</v>
      </c>
      <c r="B60" s="5">
        <f>SUM('Half-Cent to County before'!B60+'Half-Cent to City Govs'!B60)</f>
        <v>742490.01</v>
      </c>
      <c r="C60" s="8">
        <f>SUM('Half-Cent to County before'!C60+'Half-Cent to City Govs'!C60)</f>
        <v>762474.54</v>
      </c>
      <c r="D60" s="8">
        <f>SUM('Half-Cent to County before'!D60+'Half-Cent to City Govs'!D60)</f>
        <v>777966.8899999999</v>
      </c>
      <c r="E60" s="8">
        <f>SUM('Half-Cent to County before'!E60+'Half-Cent to City Govs'!E60)</f>
        <v>626081.92999999993</v>
      </c>
      <c r="F60" s="8">
        <f>SUM('Half-Cent to County before'!F60+'Half-Cent to City Govs'!F60)</f>
        <v>0</v>
      </c>
      <c r="G60" s="5">
        <f>SUM('Half-Cent to County before'!G60+'Half-Cent to City Govs'!G60)</f>
        <v>0</v>
      </c>
      <c r="H60" s="5">
        <f>SUM('Half-Cent to County before'!H60+'Half-Cent to City Govs'!H60)</f>
        <v>0</v>
      </c>
      <c r="I60" s="5">
        <f>SUM('Half-Cent to County before'!I60+'Half-Cent to City Govs'!I60)</f>
        <v>0</v>
      </c>
      <c r="J60" s="5">
        <f>SUM('Half-Cent to County before'!J60+'Half-Cent to City Govs'!J60)</f>
        <v>0</v>
      </c>
      <c r="K60" s="5">
        <f>SUM('Half-Cent to County before'!K60+'Half-Cent to City Govs'!K60)</f>
        <v>0</v>
      </c>
      <c r="L60" s="5">
        <f>SUM('Half-Cent to County before'!L60+'Half-Cent to City Govs'!L60)</f>
        <v>0</v>
      </c>
      <c r="M60" s="5">
        <f>SUM('Half-Cent to County before'!M60+'Half-Cent to City Govs'!M60)</f>
        <v>0</v>
      </c>
      <c r="N60" s="5">
        <f t="shared" si="0"/>
        <v>2909013.37</v>
      </c>
    </row>
    <row r="61" spans="1:14" x14ac:dyDescent="0.2">
      <c r="A61" t="s">
        <v>59</v>
      </c>
      <c r="B61" s="5">
        <f>SUM('Half-Cent to County before'!B61+'Half-Cent to City Govs'!B61)</f>
        <v>3247531.05</v>
      </c>
      <c r="C61" s="8">
        <f>SUM('Half-Cent to County before'!C61+'Half-Cent to City Govs'!C61)</f>
        <v>3625134.6</v>
      </c>
      <c r="D61" s="8">
        <f>SUM('Half-Cent to County before'!D61+'Half-Cent to City Govs'!D61)</f>
        <v>3740035.4299999997</v>
      </c>
      <c r="E61" s="8">
        <f>SUM('Half-Cent to County before'!E61+'Half-Cent to City Govs'!E61)</f>
        <v>2884953.59</v>
      </c>
      <c r="F61" s="8">
        <f>SUM('Half-Cent to County before'!F61+'Half-Cent to City Govs'!F61)</f>
        <v>0</v>
      </c>
      <c r="G61" s="5">
        <f>SUM('Half-Cent to County before'!G61+'Half-Cent to City Govs'!G61)</f>
        <v>0</v>
      </c>
      <c r="H61" s="5">
        <f>SUM('Half-Cent to County before'!H61+'Half-Cent to City Govs'!H61)</f>
        <v>0</v>
      </c>
      <c r="I61" s="5">
        <f>SUM('Half-Cent to County before'!I61+'Half-Cent to City Govs'!I61)</f>
        <v>0</v>
      </c>
      <c r="J61" s="5">
        <f>SUM('Half-Cent to County before'!J61+'Half-Cent to City Govs'!J61)</f>
        <v>0</v>
      </c>
      <c r="K61" s="5">
        <f>SUM('Half-Cent to County before'!K61+'Half-Cent to City Govs'!K61)</f>
        <v>0</v>
      </c>
      <c r="L61" s="5">
        <f>SUM('Half-Cent to County before'!L61+'Half-Cent to City Govs'!L61)</f>
        <v>0</v>
      </c>
      <c r="M61" s="5">
        <f>SUM('Half-Cent to County before'!M61+'Half-Cent to City Govs'!M61)</f>
        <v>0</v>
      </c>
      <c r="N61" s="5">
        <f t="shared" si="0"/>
        <v>13497654.67</v>
      </c>
    </row>
    <row r="62" spans="1:14" x14ac:dyDescent="0.2">
      <c r="A62" t="s">
        <v>25</v>
      </c>
      <c r="B62" s="5">
        <f>SUM('Half-Cent to County before'!B62+'Half-Cent to City Govs'!B62)</f>
        <v>273735.21999999997</v>
      </c>
      <c r="C62" s="8">
        <f>SUM('Half-Cent to County before'!C62+'Half-Cent to City Govs'!C62)</f>
        <v>271760.68</v>
      </c>
      <c r="D62" s="8">
        <f>SUM('Half-Cent to County before'!D62+'Half-Cent to City Govs'!D62)</f>
        <v>258484.56</v>
      </c>
      <c r="E62" s="8">
        <f>SUM('Half-Cent to County before'!E62+'Half-Cent to City Govs'!E62)</f>
        <v>247349.06</v>
      </c>
      <c r="F62" s="8">
        <f>SUM('Half-Cent to County before'!F62+'Half-Cent to City Govs'!F62)</f>
        <v>0</v>
      </c>
      <c r="G62" s="5">
        <f>SUM('Half-Cent to County before'!G62+'Half-Cent to City Govs'!G62)</f>
        <v>0</v>
      </c>
      <c r="H62" s="5">
        <f>SUM('Half-Cent to County before'!H62+'Half-Cent to City Govs'!H62)</f>
        <v>0</v>
      </c>
      <c r="I62" s="5">
        <f>SUM('Half-Cent to County before'!I62+'Half-Cent to City Govs'!I62)</f>
        <v>0</v>
      </c>
      <c r="J62" s="5">
        <f>SUM('Half-Cent to County before'!J62+'Half-Cent to City Govs'!J62)</f>
        <v>0</v>
      </c>
      <c r="K62" s="5">
        <f>SUM('Half-Cent to County before'!K62+'Half-Cent to City Govs'!K62)</f>
        <v>0</v>
      </c>
      <c r="L62" s="5">
        <f>SUM('Half-Cent to County before'!L62+'Half-Cent to City Govs'!L62)</f>
        <v>0</v>
      </c>
      <c r="M62" s="5">
        <f>SUM('Half-Cent to County before'!M62+'Half-Cent to City Govs'!M62)</f>
        <v>0</v>
      </c>
      <c r="N62" s="5">
        <f t="shared" si="0"/>
        <v>1051329.52</v>
      </c>
    </row>
    <row r="63" spans="1:14" x14ac:dyDescent="0.2">
      <c r="A63" t="s">
        <v>60</v>
      </c>
      <c r="B63" s="5">
        <f>SUM('Half-Cent to County before'!B63+'Half-Cent to City Govs'!B63)</f>
        <v>23264969.310000002</v>
      </c>
      <c r="C63" s="8">
        <f>SUM('Half-Cent to County before'!C63+'Half-Cent to City Govs'!C63)</f>
        <v>25102201</v>
      </c>
      <c r="D63" s="8">
        <f>SUM('Half-Cent to County before'!D63+'Half-Cent to City Govs'!D63)</f>
        <v>25168885.390000001</v>
      </c>
      <c r="E63" s="8">
        <f>SUM('Half-Cent to County before'!E63+'Half-Cent to City Govs'!E63)</f>
        <v>21575466.879999999</v>
      </c>
      <c r="F63" s="8">
        <f>SUM('Half-Cent to County before'!F63+'Half-Cent to City Govs'!F63)</f>
        <v>0</v>
      </c>
      <c r="G63" s="5">
        <f>SUM('Half-Cent to County before'!G63+'Half-Cent to City Govs'!G63)</f>
        <v>0</v>
      </c>
      <c r="H63" s="5">
        <f>SUM('Half-Cent to County before'!H63+'Half-Cent to City Govs'!H63)</f>
        <v>0</v>
      </c>
      <c r="I63" s="5">
        <f>SUM('Half-Cent to County before'!I63+'Half-Cent to City Govs'!I63)</f>
        <v>0</v>
      </c>
      <c r="J63" s="5">
        <f>SUM('Half-Cent to County before'!J63+'Half-Cent to City Govs'!J63)</f>
        <v>0</v>
      </c>
      <c r="K63" s="5">
        <f>SUM('Half-Cent to County before'!K63+'Half-Cent to City Govs'!K63)</f>
        <v>0</v>
      </c>
      <c r="L63" s="5">
        <f>SUM('Half-Cent to County before'!L63+'Half-Cent to City Govs'!L63)</f>
        <v>0</v>
      </c>
      <c r="M63" s="5">
        <f>SUM('Half-Cent to County before'!M63+'Half-Cent to City Govs'!M63)</f>
        <v>0</v>
      </c>
      <c r="N63" s="5">
        <f t="shared" si="0"/>
        <v>95111522.579999998</v>
      </c>
    </row>
    <row r="64" spans="1:14" x14ac:dyDescent="0.2">
      <c r="A64" t="s">
        <v>61</v>
      </c>
      <c r="B64" s="5">
        <f>SUM('Half-Cent to County before'!B64+'Half-Cent to City Govs'!B64)</f>
        <v>3090823.35</v>
      </c>
      <c r="C64" s="8">
        <f>SUM('Half-Cent to County before'!C64+'Half-Cent to City Govs'!C64)</f>
        <v>3326568.65</v>
      </c>
      <c r="D64" s="8">
        <f>SUM('Half-Cent to County before'!D64+'Half-Cent to City Govs'!D64)</f>
        <v>3349256.75</v>
      </c>
      <c r="E64" s="8">
        <f>SUM('Half-Cent to County before'!E64+'Half-Cent to City Govs'!E64)</f>
        <v>2741519.74</v>
      </c>
      <c r="F64" s="8">
        <f>SUM('Half-Cent to County before'!F64+'Half-Cent to City Govs'!F64)</f>
        <v>0</v>
      </c>
      <c r="G64" s="5">
        <f>SUM('Half-Cent to County before'!G64+'Half-Cent to City Govs'!G64)</f>
        <v>0</v>
      </c>
      <c r="H64" s="5">
        <f>SUM('Half-Cent to County before'!H64+'Half-Cent to City Govs'!H64)</f>
        <v>0</v>
      </c>
      <c r="I64" s="5">
        <f>SUM('Half-Cent to County before'!I64+'Half-Cent to City Govs'!I64)</f>
        <v>0</v>
      </c>
      <c r="J64" s="5">
        <f>SUM('Half-Cent to County before'!J64+'Half-Cent to City Govs'!J64)</f>
        <v>0</v>
      </c>
      <c r="K64" s="5">
        <f>SUM('Half-Cent to County before'!K64+'Half-Cent to City Govs'!K64)</f>
        <v>0</v>
      </c>
      <c r="L64" s="5">
        <f>SUM('Half-Cent to County before'!L64+'Half-Cent to City Govs'!L64)</f>
        <v>0</v>
      </c>
      <c r="M64" s="5">
        <f>SUM('Half-Cent to County before'!M64+'Half-Cent to City Govs'!M64)</f>
        <v>0</v>
      </c>
      <c r="N64" s="5">
        <f t="shared" si="0"/>
        <v>12508168.49</v>
      </c>
    </row>
    <row r="65" spans="1:14" x14ac:dyDescent="0.2">
      <c r="A65" t="s">
        <v>62</v>
      </c>
      <c r="B65" s="5">
        <f>SUM('Half-Cent to County before'!B65+'Half-Cent to City Govs'!B65)</f>
        <v>15394348.15</v>
      </c>
      <c r="C65" s="8">
        <f>SUM('Half-Cent to County before'!C65+'Half-Cent to City Govs'!C65)</f>
        <v>15328683.449999999</v>
      </c>
      <c r="D65" s="8">
        <f>SUM('Half-Cent to County before'!D65+'Half-Cent to City Govs'!D65)</f>
        <v>14828821.869999999</v>
      </c>
      <c r="E65" s="8">
        <f>SUM('Half-Cent to County before'!E65+'Half-Cent to City Govs'!E65)</f>
        <v>13873719.859999999</v>
      </c>
      <c r="F65" s="8">
        <f>SUM('Half-Cent to County before'!F65+'Half-Cent to City Govs'!F65)</f>
        <v>0</v>
      </c>
      <c r="G65" s="5">
        <f>SUM('Half-Cent to County before'!G65+'Half-Cent to City Govs'!G65)</f>
        <v>0</v>
      </c>
      <c r="H65" s="5">
        <f>SUM('Half-Cent to County before'!H65+'Half-Cent to City Govs'!H65)</f>
        <v>0</v>
      </c>
      <c r="I65" s="5">
        <f>SUM('Half-Cent to County before'!I65+'Half-Cent to City Govs'!I65)</f>
        <v>0</v>
      </c>
      <c r="J65" s="5">
        <f>SUM('Half-Cent to County before'!J65+'Half-Cent to City Govs'!J65)</f>
        <v>0</v>
      </c>
      <c r="K65" s="5">
        <f>SUM('Half-Cent to County before'!K65+'Half-Cent to City Govs'!K65)</f>
        <v>0</v>
      </c>
      <c r="L65" s="5">
        <f>SUM('Half-Cent to County before'!L65+'Half-Cent to City Govs'!L65)</f>
        <v>0</v>
      </c>
      <c r="M65" s="5">
        <f>SUM('Half-Cent to County before'!M65+'Half-Cent to City Govs'!M65)</f>
        <v>0</v>
      </c>
      <c r="N65" s="5">
        <f t="shared" si="0"/>
        <v>59425573.329999998</v>
      </c>
    </row>
    <row r="66" spans="1:14" x14ac:dyDescent="0.2">
      <c r="A66" t="s">
        <v>26</v>
      </c>
      <c r="B66" s="5">
        <f>SUM('Half-Cent to County before'!B66+'Half-Cent to City Govs'!B66)</f>
        <v>4079150.47</v>
      </c>
      <c r="C66" s="8">
        <f>SUM('Half-Cent to County before'!C66+'Half-Cent to City Govs'!C66)</f>
        <v>3889168.17</v>
      </c>
      <c r="D66" s="8">
        <f>SUM('Half-Cent to County before'!D66+'Half-Cent to City Govs'!D66)</f>
        <v>3909288.8299999996</v>
      </c>
      <c r="E66" s="8">
        <f>SUM('Half-Cent to County before'!E66+'Half-Cent to City Govs'!E66)</f>
        <v>3628314.35</v>
      </c>
      <c r="F66" s="8">
        <f>SUM('Half-Cent to County before'!F66+'Half-Cent to City Govs'!F66)</f>
        <v>0</v>
      </c>
      <c r="G66" s="5">
        <f>SUM('Half-Cent to County before'!G66+'Half-Cent to City Govs'!G66)</f>
        <v>0</v>
      </c>
      <c r="H66" s="5">
        <f>SUM('Half-Cent to County before'!H66+'Half-Cent to City Govs'!H66)</f>
        <v>0</v>
      </c>
      <c r="I66" s="5">
        <f>SUM('Half-Cent to County before'!I66+'Half-Cent to City Govs'!I66)</f>
        <v>0</v>
      </c>
      <c r="J66" s="5">
        <f>SUM('Half-Cent to County before'!J66+'Half-Cent to City Govs'!J66)</f>
        <v>0</v>
      </c>
      <c r="K66" s="5">
        <f>SUM('Half-Cent to County before'!K66+'Half-Cent to City Govs'!K66)</f>
        <v>0</v>
      </c>
      <c r="L66" s="5">
        <f>SUM('Half-Cent to County before'!L66+'Half-Cent to City Govs'!L66)</f>
        <v>0</v>
      </c>
      <c r="M66" s="5">
        <f>SUM('Half-Cent to County before'!M66+'Half-Cent to City Govs'!M66)</f>
        <v>0</v>
      </c>
      <c r="N66" s="5">
        <f t="shared" si="0"/>
        <v>15505921.82</v>
      </c>
    </row>
    <row r="67" spans="1:14" x14ac:dyDescent="0.2">
      <c r="A67" t="s">
        <v>63</v>
      </c>
      <c r="B67" s="5">
        <f>SUM('Half-Cent to County before'!B67+'Half-Cent to City Govs'!B67)</f>
        <v>9583045.0099999998</v>
      </c>
      <c r="C67" s="8">
        <f>SUM('Half-Cent to County before'!C67+'Half-Cent to City Govs'!C67)</f>
        <v>9610404.3599999994</v>
      </c>
      <c r="D67" s="8">
        <f>SUM('Half-Cent to County before'!D67+'Half-Cent to City Govs'!D67)</f>
        <v>9443393.2899999991</v>
      </c>
      <c r="E67" s="8">
        <f>SUM('Half-Cent to County before'!E67+'Half-Cent to City Govs'!E67)</f>
        <v>8389688.6099999994</v>
      </c>
      <c r="F67" s="8">
        <f>SUM('Half-Cent to County before'!F67+'Half-Cent to City Govs'!F67)</f>
        <v>0</v>
      </c>
      <c r="G67" s="5">
        <f>SUM('Half-Cent to County before'!G67+'Half-Cent to City Govs'!G67)</f>
        <v>0</v>
      </c>
      <c r="H67" s="5">
        <f>SUM('Half-Cent to County before'!H67+'Half-Cent to City Govs'!H67)</f>
        <v>0</v>
      </c>
      <c r="I67" s="5">
        <f>SUM('Half-Cent to County before'!I67+'Half-Cent to City Govs'!I67)</f>
        <v>0</v>
      </c>
      <c r="J67" s="5">
        <f>SUM('Half-Cent to County before'!J67+'Half-Cent to City Govs'!J67)</f>
        <v>0</v>
      </c>
      <c r="K67" s="5">
        <f>SUM('Half-Cent to County before'!K67+'Half-Cent to City Govs'!K67)</f>
        <v>0</v>
      </c>
      <c r="L67" s="5">
        <f>SUM('Half-Cent to County before'!L67+'Half-Cent to City Govs'!L67)</f>
        <v>0</v>
      </c>
      <c r="M67" s="5">
        <f>SUM('Half-Cent to County before'!M67+'Half-Cent to City Govs'!M67)</f>
        <v>0</v>
      </c>
      <c r="N67" s="5">
        <f t="shared" si="0"/>
        <v>37026531.269999996</v>
      </c>
    </row>
    <row r="68" spans="1:14" x14ac:dyDescent="0.2">
      <c r="A68" t="s">
        <v>64</v>
      </c>
      <c r="B68" s="5">
        <f>SUM('Half-Cent to County before'!B68+'Half-Cent to City Govs'!B68)</f>
        <v>5797195.0999999996</v>
      </c>
      <c r="C68" s="8">
        <f>SUM('Half-Cent to County before'!C68+'Half-Cent to City Govs'!C68)</f>
        <v>5776196.0199999996</v>
      </c>
      <c r="D68" s="8">
        <f>SUM('Half-Cent to County before'!D68+'Half-Cent to City Govs'!D68)</f>
        <v>5627947.0499999998</v>
      </c>
      <c r="E68" s="8">
        <f>SUM('Half-Cent to County before'!E68+'Half-Cent to City Govs'!E68)</f>
        <v>5350902.6399999997</v>
      </c>
      <c r="F68" s="8">
        <f>SUM('Half-Cent to County before'!F68+'Half-Cent to City Govs'!F68)</f>
        <v>0</v>
      </c>
      <c r="G68" s="5">
        <f>SUM('Half-Cent to County before'!G68+'Half-Cent to City Govs'!G68)</f>
        <v>0</v>
      </c>
      <c r="H68" s="5">
        <f>SUM('Half-Cent to County before'!H68+'Half-Cent to City Govs'!H68)</f>
        <v>0</v>
      </c>
      <c r="I68" s="5">
        <f>SUM('Half-Cent to County before'!I68+'Half-Cent to City Govs'!I68)</f>
        <v>0</v>
      </c>
      <c r="J68" s="5">
        <f>SUM('Half-Cent to County before'!J68+'Half-Cent to City Govs'!J68)</f>
        <v>0</v>
      </c>
      <c r="K68" s="5">
        <f>SUM('Half-Cent to County before'!K68+'Half-Cent to City Govs'!K68)</f>
        <v>0</v>
      </c>
      <c r="L68" s="5">
        <f>SUM('Half-Cent to County before'!L68+'Half-Cent to City Govs'!L68)</f>
        <v>0</v>
      </c>
      <c r="M68" s="5">
        <f>SUM('Half-Cent to County before'!M68+'Half-Cent to City Govs'!M68)</f>
        <v>0</v>
      </c>
      <c r="N68" s="5">
        <f t="shared" si="0"/>
        <v>22552240.809999999</v>
      </c>
    </row>
    <row r="69" spans="1:14" x14ac:dyDescent="0.2">
      <c r="A69" t="s">
        <v>65</v>
      </c>
      <c r="B69" s="5">
        <f>SUM('Half-Cent to County before'!B69+'Half-Cent to City Govs'!B69)</f>
        <v>422092.02</v>
      </c>
      <c r="C69" s="8">
        <f>SUM('Half-Cent to County before'!C69+'Half-Cent to City Govs'!C69)</f>
        <v>424990.52</v>
      </c>
      <c r="D69" s="8">
        <f>SUM('Half-Cent to County before'!D69+'Half-Cent to City Govs'!D69)</f>
        <v>408284.75</v>
      </c>
      <c r="E69" s="8">
        <f>SUM('Half-Cent to County before'!E69+'Half-Cent to City Govs'!E69)</f>
        <v>369110.32</v>
      </c>
      <c r="F69" s="8">
        <f>SUM('Half-Cent to County before'!F69+'Half-Cent to City Govs'!F69)</f>
        <v>0</v>
      </c>
      <c r="G69" s="5">
        <f>SUM('Half-Cent to County before'!G69+'Half-Cent to City Govs'!G69)</f>
        <v>0</v>
      </c>
      <c r="H69" s="5">
        <f>SUM('Half-Cent to County before'!H69+'Half-Cent to City Govs'!H69)</f>
        <v>0</v>
      </c>
      <c r="I69" s="5">
        <f>SUM('Half-Cent to County before'!I69+'Half-Cent to City Govs'!I69)</f>
        <v>0</v>
      </c>
      <c r="J69" s="5">
        <f>SUM('Half-Cent to County before'!J69+'Half-Cent to City Govs'!J69)</f>
        <v>0</v>
      </c>
      <c r="K69" s="5">
        <f>SUM('Half-Cent to County before'!K69+'Half-Cent to City Govs'!K69)</f>
        <v>0</v>
      </c>
      <c r="L69" s="5">
        <f>SUM('Half-Cent to County before'!L69+'Half-Cent to City Govs'!L69)</f>
        <v>0</v>
      </c>
      <c r="M69" s="5">
        <f>SUM('Half-Cent to County before'!M69+'Half-Cent to City Govs'!M69)</f>
        <v>0</v>
      </c>
      <c r="N69" s="5">
        <f t="shared" si="0"/>
        <v>1624477.61</v>
      </c>
    </row>
    <row r="70" spans="1:14" x14ac:dyDescent="0.2">
      <c r="A70" t="s">
        <v>66</v>
      </c>
      <c r="B70" s="5">
        <f>SUM('Half-Cent to County before'!B70+'Half-Cent to City Govs'!B70)</f>
        <v>2455466.6</v>
      </c>
      <c r="C70" s="8">
        <f>SUM('Half-Cent to County before'!C70+'Half-Cent to City Govs'!C70)</f>
        <v>2467321.2400000002</v>
      </c>
      <c r="D70" s="8">
        <f>SUM('Half-Cent to County before'!D70+'Half-Cent to City Govs'!D70)</f>
        <v>2552962.69</v>
      </c>
      <c r="E70" s="8">
        <f>SUM('Half-Cent to County before'!E70+'Half-Cent to City Govs'!E70)</f>
        <v>2157746.87</v>
      </c>
      <c r="F70" s="8">
        <f>SUM('Half-Cent to County before'!F70+'Half-Cent to City Govs'!F70)</f>
        <v>0</v>
      </c>
      <c r="G70" s="5">
        <f>SUM('Half-Cent to County before'!G70+'Half-Cent to City Govs'!G70)</f>
        <v>0</v>
      </c>
      <c r="H70" s="5">
        <f>SUM('Half-Cent to County before'!H70+'Half-Cent to City Govs'!H70)</f>
        <v>0</v>
      </c>
      <c r="I70" s="5">
        <f>SUM('Half-Cent to County before'!I70+'Half-Cent to City Govs'!I70)</f>
        <v>0</v>
      </c>
      <c r="J70" s="5">
        <f>SUM('Half-Cent to County before'!J70+'Half-Cent to City Govs'!J70)</f>
        <v>0</v>
      </c>
      <c r="K70" s="5">
        <f>SUM('Half-Cent to County before'!K70+'Half-Cent to City Govs'!K70)</f>
        <v>0</v>
      </c>
      <c r="L70" s="5">
        <f>SUM('Half-Cent to County before'!L70+'Half-Cent to City Govs'!L70)</f>
        <v>0</v>
      </c>
      <c r="M70" s="5">
        <f>SUM('Half-Cent to County before'!M70+'Half-Cent to City Govs'!M70)</f>
        <v>0</v>
      </c>
      <c r="N70" s="5">
        <f t="shared" si="0"/>
        <v>9633497.3999999985</v>
      </c>
    </row>
    <row r="71" spans="1:14" x14ac:dyDescent="0.2">
      <c r="A71" t="s">
        <v>67</v>
      </c>
      <c r="B71" s="5">
        <f>SUM('Half-Cent to County before'!B71+'Half-Cent to City Govs'!B71)</f>
        <v>2319290.59</v>
      </c>
      <c r="C71" s="8">
        <f>SUM('Half-Cent to County before'!C71+'Half-Cent to City Govs'!C71)</f>
        <v>2305432.66</v>
      </c>
      <c r="D71" s="8">
        <f>SUM('Half-Cent to County before'!D71+'Half-Cent to City Govs'!D71)</f>
        <v>2288590.6100000003</v>
      </c>
      <c r="E71" s="8">
        <f>SUM('Half-Cent to County before'!E71+'Half-Cent to City Govs'!E71)</f>
        <v>2099922.89</v>
      </c>
      <c r="F71" s="8">
        <f>SUM('Half-Cent to County before'!F71+'Half-Cent to City Govs'!F71)</f>
        <v>0</v>
      </c>
      <c r="G71" s="5">
        <f>SUM('Half-Cent to County before'!G71+'Half-Cent to City Govs'!G71)</f>
        <v>0</v>
      </c>
      <c r="H71" s="5">
        <f>SUM('Half-Cent to County before'!H71+'Half-Cent to City Govs'!H71)</f>
        <v>0</v>
      </c>
      <c r="I71" s="5">
        <f>SUM('Half-Cent to County before'!I71+'Half-Cent to City Govs'!I71)</f>
        <v>0</v>
      </c>
      <c r="J71" s="5">
        <f>SUM('Half-Cent to County before'!J71+'Half-Cent to City Govs'!J71)</f>
        <v>0</v>
      </c>
      <c r="K71" s="5">
        <f>SUM('Half-Cent to County before'!K71+'Half-Cent to City Govs'!K71)</f>
        <v>0</v>
      </c>
      <c r="L71" s="5">
        <f>SUM('Half-Cent to County before'!L71+'Half-Cent to City Govs'!L71)</f>
        <v>0</v>
      </c>
      <c r="M71" s="5">
        <f>SUM('Half-Cent to County before'!M71+'Half-Cent to City Govs'!M71)</f>
        <v>0</v>
      </c>
      <c r="N71" s="5">
        <f t="shared" si="0"/>
        <v>9013236.75</v>
      </c>
    </row>
    <row r="72" spans="1:14" x14ac:dyDescent="0.2">
      <c r="A72" t="s">
        <v>68</v>
      </c>
      <c r="B72" s="5">
        <f>SUM('Half-Cent to County before'!B72+'Half-Cent to City Govs'!B72)</f>
        <v>1110160.6499999999</v>
      </c>
      <c r="C72" s="8">
        <f>SUM('Half-Cent to County before'!C72+'Half-Cent to City Govs'!C72)</f>
        <v>1240295.6599999999</v>
      </c>
      <c r="D72" s="8">
        <f>SUM('Half-Cent to County before'!D72+'Half-Cent to City Govs'!D72)</f>
        <v>1075977.4000000001</v>
      </c>
      <c r="E72" s="8">
        <f>SUM('Half-Cent to County before'!E72+'Half-Cent to City Govs'!E72)</f>
        <v>1014255.23</v>
      </c>
      <c r="F72" s="8">
        <f>SUM('Half-Cent to County before'!F72+'Half-Cent to City Govs'!F72)</f>
        <v>0</v>
      </c>
      <c r="G72" s="5">
        <f>SUM('Half-Cent to County before'!G72+'Half-Cent to City Govs'!G72)</f>
        <v>0</v>
      </c>
      <c r="H72" s="5">
        <f>SUM('Half-Cent to County before'!H72+'Half-Cent to City Govs'!H72)</f>
        <v>0</v>
      </c>
      <c r="I72" s="5">
        <f>SUM('Half-Cent to County before'!I72+'Half-Cent to City Govs'!I72)</f>
        <v>0</v>
      </c>
      <c r="J72" s="5">
        <f>SUM('Half-Cent to County before'!J72+'Half-Cent to City Govs'!J72)</f>
        <v>0</v>
      </c>
      <c r="K72" s="5">
        <f>SUM('Half-Cent to County before'!K72+'Half-Cent to City Govs'!K72)</f>
        <v>0</v>
      </c>
      <c r="L72" s="5">
        <f>SUM('Half-Cent to County before'!L72+'Half-Cent to City Govs'!L72)</f>
        <v>0</v>
      </c>
      <c r="M72" s="5">
        <f>SUM('Half-Cent to County before'!M72+'Half-Cent to City Govs'!M72)</f>
        <v>0</v>
      </c>
      <c r="N72" s="5">
        <f t="shared" si="0"/>
        <v>4440688.9399999995</v>
      </c>
    </row>
    <row r="73" spans="1:14" x14ac:dyDescent="0.2">
      <c r="A73" t="s">
        <v>69</v>
      </c>
      <c r="B73" s="5">
        <f>SUM('Half-Cent to County before'!B73+'Half-Cent to City Govs'!B73)</f>
        <v>5042773.3000000007</v>
      </c>
      <c r="C73" s="8">
        <f>SUM('Half-Cent to County before'!C73+'Half-Cent to City Govs'!C73)</f>
        <v>5128207.6399999997</v>
      </c>
      <c r="D73" s="8">
        <f>SUM('Half-Cent to County before'!D73+'Half-Cent to City Govs'!D73)</f>
        <v>4857667.34</v>
      </c>
      <c r="E73" s="8">
        <f>SUM('Half-Cent to County before'!E73+'Half-Cent to City Govs'!E73)</f>
        <v>4236959.67</v>
      </c>
      <c r="F73" s="8">
        <f>SUM('Half-Cent to County before'!F73+'Half-Cent to City Govs'!F73)</f>
        <v>0</v>
      </c>
      <c r="G73" s="5">
        <f>SUM('Half-Cent to County before'!G73+'Half-Cent to City Govs'!G73)</f>
        <v>0</v>
      </c>
      <c r="H73" s="5">
        <f>SUM('Half-Cent to County before'!H73+'Half-Cent to City Govs'!H73)</f>
        <v>0</v>
      </c>
      <c r="I73" s="5">
        <f>SUM('Half-Cent to County before'!I73+'Half-Cent to City Govs'!I73)</f>
        <v>0</v>
      </c>
      <c r="J73" s="5">
        <f>SUM('Half-Cent to County before'!J73+'Half-Cent to City Govs'!J73)</f>
        <v>0</v>
      </c>
      <c r="K73" s="5">
        <f>SUM('Half-Cent to County before'!K73+'Half-Cent to City Govs'!K73)</f>
        <v>0</v>
      </c>
      <c r="L73" s="5">
        <f>SUM('Half-Cent to County before'!L73+'Half-Cent to City Govs'!L73)</f>
        <v>0</v>
      </c>
      <c r="M73" s="5">
        <f>SUM('Half-Cent to County before'!M73+'Half-Cent to City Govs'!M73)</f>
        <v>0</v>
      </c>
      <c r="N73" s="5">
        <f t="shared" si="0"/>
        <v>19265607.950000003</v>
      </c>
    </row>
    <row r="74" spans="1:14" x14ac:dyDescent="0.2">
      <c r="A74" t="s">
        <v>70</v>
      </c>
      <c r="B74" s="5">
        <f>SUM('Half-Cent to County before'!B74+'Half-Cent to City Govs'!B74)</f>
        <v>4021185.3600000003</v>
      </c>
      <c r="C74" s="8">
        <f>SUM('Half-Cent to County before'!C74+'Half-Cent to City Govs'!C74)</f>
        <v>4119265.4000000004</v>
      </c>
      <c r="D74" s="8">
        <f>SUM('Half-Cent to County before'!D74+'Half-Cent to City Govs'!D74)</f>
        <v>4032749.03</v>
      </c>
      <c r="E74" s="8">
        <f>SUM('Half-Cent to County before'!E74+'Half-Cent to City Govs'!E74)</f>
        <v>3779366.97</v>
      </c>
      <c r="F74" s="8">
        <f>SUM('Half-Cent to County before'!F74+'Half-Cent to City Govs'!F74)</f>
        <v>0</v>
      </c>
      <c r="G74" s="5">
        <f>SUM('Half-Cent to County before'!G74+'Half-Cent to City Govs'!G74)</f>
        <v>0</v>
      </c>
      <c r="H74" s="5">
        <f>SUM('Half-Cent to County before'!H74+'Half-Cent to City Govs'!H74)</f>
        <v>0</v>
      </c>
      <c r="I74" s="5">
        <f>SUM('Half-Cent to County before'!I74+'Half-Cent to City Govs'!I74)</f>
        <v>0</v>
      </c>
      <c r="J74" s="5">
        <f>SUM('Half-Cent to County before'!J74+'Half-Cent to City Govs'!J74)</f>
        <v>0</v>
      </c>
      <c r="K74" s="5">
        <f>SUM('Half-Cent to County before'!K74+'Half-Cent to City Govs'!K74)</f>
        <v>0</v>
      </c>
      <c r="L74" s="5">
        <f>SUM('Half-Cent to County before'!L74+'Half-Cent to City Govs'!L74)</f>
        <v>0</v>
      </c>
      <c r="M74" s="5">
        <f>SUM('Half-Cent to County before'!M74+'Half-Cent to City Govs'!M74)</f>
        <v>0</v>
      </c>
      <c r="N74" s="5">
        <f t="shared" si="0"/>
        <v>15952566.760000002</v>
      </c>
    </row>
    <row r="75" spans="1:14" x14ac:dyDescent="0.2">
      <c r="A75" t="s">
        <v>27</v>
      </c>
      <c r="B75" s="5">
        <f>SUM('Half-Cent to County before'!B75+'Half-Cent to City Govs'!B75)</f>
        <v>873362.56</v>
      </c>
      <c r="C75" s="8">
        <f>SUM('Half-Cent to County before'!C75+'Half-Cent to City Govs'!C75)</f>
        <v>880465</v>
      </c>
      <c r="D75" s="8">
        <f>SUM('Half-Cent to County before'!D75+'Half-Cent to City Govs'!D75)</f>
        <v>829061.69000000006</v>
      </c>
      <c r="E75" s="8">
        <f>SUM('Half-Cent to County before'!E75+'Half-Cent to City Govs'!E75)</f>
        <v>830105.4</v>
      </c>
      <c r="F75" s="8">
        <f>SUM('Half-Cent to County before'!F75+'Half-Cent to City Govs'!F75)</f>
        <v>0</v>
      </c>
      <c r="G75" s="5">
        <f>SUM('Half-Cent to County before'!G75+'Half-Cent to City Govs'!G75)</f>
        <v>0</v>
      </c>
      <c r="H75" s="5">
        <f>SUM('Half-Cent to County before'!H75+'Half-Cent to City Govs'!H75)</f>
        <v>0</v>
      </c>
      <c r="I75" s="5">
        <f>SUM('Half-Cent to County before'!I75+'Half-Cent to City Govs'!I75)</f>
        <v>0</v>
      </c>
      <c r="J75" s="5">
        <f>SUM('Half-Cent to County before'!J75+'Half-Cent to City Govs'!J75)</f>
        <v>0</v>
      </c>
      <c r="K75" s="5">
        <f>SUM('Half-Cent to County before'!K75+'Half-Cent to City Govs'!K75)</f>
        <v>0</v>
      </c>
      <c r="L75" s="5">
        <f>SUM('Half-Cent to County before'!L75+'Half-Cent to City Govs'!L75)</f>
        <v>0</v>
      </c>
      <c r="M75" s="5">
        <f>SUM('Half-Cent to County before'!M75+'Half-Cent to City Govs'!M75)</f>
        <v>0</v>
      </c>
      <c r="N75" s="5">
        <f t="shared" si="0"/>
        <v>3412994.65</v>
      </c>
    </row>
    <row r="76" spans="1:14" x14ac:dyDescent="0.2">
      <c r="A76" t="s">
        <v>71</v>
      </c>
      <c r="B76" s="5">
        <f>SUM('Half-Cent to County before'!B76+'Half-Cent to City Govs'!B76)</f>
        <v>232106.63</v>
      </c>
      <c r="C76" s="8">
        <f>SUM('Half-Cent to County before'!C76+'Half-Cent to City Govs'!C76)</f>
        <v>247866.04</v>
      </c>
      <c r="D76" s="8">
        <f>SUM('Half-Cent to County before'!D76+'Half-Cent to City Govs'!D76)</f>
        <v>234224.05</v>
      </c>
      <c r="E76" s="8">
        <f>SUM('Half-Cent to County before'!E76+'Half-Cent to City Govs'!E76)</f>
        <v>216524.86</v>
      </c>
      <c r="F76" s="8">
        <f>SUM('Half-Cent to County before'!F76+'Half-Cent to City Govs'!F76)</f>
        <v>0</v>
      </c>
      <c r="G76" s="5">
        <f>SUM('Half-Cent to County before'!G76+'Half-Cent to City Govs'!G76)</f>
        <v>0</v>
      </c>
      <c r="H76" s="5">
        <f>SUM('Half-Cent to County before'!H76+'Half-Cent to City Govs'!H76)</f>
        <v>0</v>
      </c>
      <c r="I76" s="5">
        <f>SUM('Half-Cent to County before'!I76+'Half-Cent to City Govs'!I76)</f>
        <v>0</v>
      </c>
      <c r="J76" s="5">
        <f>SUM('Half-Cent to County before'!J76+'Half-Cent to City Govs'!J76)</f>
        <v>0</v>
      </c>
      <c r="K76" s="5">
        <f>SUM('Half-Cent to County before'!K76+'Half-Cent to City Govs'!K76)</f>
        <v>0</v>
      </c>
      <c r="L76" s="5">
        <f>SUM('Half-Cent to County before'!L76+'Half-Cent to City Govs'!L76)</f>
        <v>0</v>
      </c>
      <c r="M76" s="5">
        <f>SUM('Half-Cent to County before'!M76+'Half-Cent to City Govs'!M76)</f>
        <v>0</v>
      </c>
      <c r="N76" s="5">
        <f t="shared" si="0"/>
        <v>930721.58</v>
      </c>
    </row>
    <row r="77" spans="1:14" x14ac:dyDescent="0.2">
      <c r="A77" t="s">
        <v>28</v>
      </c>
      <c r="B77" s="5">
        <f>SUM('Half-Cent to County before'!B77+'Half-Cent to City Govs'!B77)</f>
        <v>170729.99</v>
      </c>
      <c r="C77" s="8">
        <f>SUM('Half-Cent to County before'!C77+'Half-Cent to City Govs'!C77)</f>
        <v>137873.82</v>
      </c>
      <c r="D77" s="8">
        <f>SUM('Half-Cent to County before'!D77+'Half-Cent to City Govs'!D77)</f>
        <v>193148</v>
      </c>
      <c r="E77" s="8">
        <f>SUM('Half-Cent to County before'!E77+'Half-Cent to City Govs'!E77)</f>
        <v>130000.5</v>
      </c>
      <c r="F77" s="8">
        <f>SUM('Half-Cent to County before'!F77+'Half-Cent to City Govs'!F77)</f>
        <v>0</v>
      </c>
      <c r="G77" s="5">
        <f>SUM('Half-Cent to County before'!G77+'Half-Cent to City Govs'!G77)</f>
        <v>0</v>
      </c>
      <c r="H77" s="5">
        <f>SUM('Half-Cent to County before'!H77+'Half-Cent to City Govs'!H77)</f>
        <v>0</v>
      </c>
      <c r="I77" s="5">
        <f>SUM('Half-Cent to County before'!I77+'Half-Cent to City Govs'!I77)</f>
        <v>0</v>
      </c>
      <c r="J77" s="5">
        <f>SUM('Half-Cent to County before'!J77+'Half-Cent to City Govs'!J77)</f>
        <v>0</v>
      </c>
      <c r="K77" s="5">
        <f>SUM('Half-Cent to County before'!K77+'Half-Cent to City Govs'!K77)</f>
        <v>0</v>
      </c>
      <c r="L77" s="5">
        <f>SUM('Half-Cent to County before'!L77+'Half-Cent to City Govs'!L77)</f>
        <v>0</v>
      </c>
      <c r="M77" s="5">
        <f>SUM('Half-Cent to County before'!M77+'Half-Cent to City Govs'!M77)</f>
        <v>0</v>
      </c>
      <c r="N77" s="5">
        <f t="shared" si="0"/>
        <v>631752.31000000006</v>
      </c>
    </row>
    <row r="78" spans="1:14" x14ac:dyDescent="0.2">
      <c r="A78" t="s">
        <v>29</v>
      </c>
      <c r="B78" s="5">
        <f>SUM('Half-Cent to County before'!B78+'Half-Cent to City Govs'!B78)</f>
        <v>38165.279999999999</v>
      </c>
      <c r="C78" s="8">
        <f>SUM('Half-Cent to County before'!C78+'Half-Cent to City Govs'!C78)</f>
        <v>32943.57</v>
      </c>
      <c r="D78" s="8">
        <f>SUM('Half-Cent to County before'!D78+'Half-Cent to City Govs'!D78)</f>
        <v>31468.98</v>
      </c>
      <c r="E78" s="8">
        <f>SUM('Half-Cent to County before'!E78+'Half-Cent to City Govs'!E78)</f>
        <v>29968.92</v>
      </c>
      <c r="F78" s="8">
        <f>SUM('Half-Cent to County before'!F78+'Half-Cent to City Govs'!F78)</f>
        <v>0</v>
      </c>
      <c r="G78" s="5">
        <f>SUM('Half-Cent to County before'!G78+'Half-Cent to City Govs'!G78)</f>
        <v>0</v>
      </c>
      <c r="H78" s="5">
        <f>SUM('Half-Cent to County before'!H78+'Half-Cent to City Govs'!H78)</f>
        <v>0</v>
      </c>
      <c r="I78" s="5">
        <f>SUM('Half-Cent to County before'!I78+'Half-Cent to City Govs'!I78)</f>
        <v>0</v>
      </c>
      <c r="J78" s="5">
        <f>SUM('Half-Cent to County before'!J78+'Half-Cent to City Govs'!J78)</f>
        <v>0</v>
      </c>
      <c r="K78" s="5">
        <f>SUM('Half-Cent to County before'!K78+'Half-Cent to City Govs'!K78)</f>
        <v>0</v>
      </c>
      <c r="L78" s="5">
        <f>SUM('Half-Cent to County before'!L78+'Half-Cent to City Govs'!L78)</f>
        <v>0</v>
      </c>
      <c r="M78" s="5">
        <f>SUM('Half-Cent to County before'!M78+'Half-Cent to City Govs'!M78)</f>
        <v>0</v>
      </c>
      <c r="N78" s="5">
        <f t="shared" si="0"/>
        <v>132546.75</v>
      </c>
    </row>
    <row r="79" spans="1:14" x14ac:dyDescent="0.2">
      <c r="A79" t="s">
        <v>72</v>
      </c>
      <c r="B79" s="5">
        <f>SUM('Half-Cent to County before'!B79+'Half-Cent to City Govs'!B79)</f>
        <v>4719112.04</v>
      </c>
      <c r="C79" s="8">
        <f>SUM('Half-Cent to County before'!C79+'Half-Cent to City Govs'!C79)</f>
        <v>4766805.07</v>
      </c>
      <c r="D79" s="8">
        <f>SUM('Half-Cent to County before'!D79+'Half-Cent to City Govs'!D79)</f>
        <v>4810637.88</v>
      </c>
      <c r="E79" s="8">
        <f>SUM('Half-Cent to County before'!E79+'Half-Cent to City Govs'!E79)</f>
        <v>4210508.43</v>
      </c>
      <c r="F79" s="8">
        <f>SUM('Half-Cent to County before'!F79+'Half-Cent to City Govs'!F79)</f>
        <v>0</v>
      </c>
      <c r="G79" s="5">
        <f>SUM('Half-Cent to County before'!G79+'Half-Cent to City Govs'!G79)</f>
        <v>0</v>
      </c>
      <c r="H79" s="5">
        <f>SUM('Half-Cent to County before'!H79+'Half-Cent to City Govs'!H79)</f>
        <v>0</v>
      </c>
      <c r="I79" s="5">
        <f>SUM('Half-Cent to County before'!I79+'Half-Cent to City Govs'!I79)</f>
        <v>0</v>
      </c>
      <c r="J79" s="5">
        <f>SUM('Half-Cent to County before'!J79+'Half-Cent to City Govs'!J79)</f>
        <v>0</v>
      </c>
      <c r="K79" s="5">
        <f>SUM('Half-Cent to County before'!K79+'Half-Cent to City Govs'!K79)</f>
        <v>0</v>
      </c>
      <c r="L79" s="5">
        <f>SUM('Half-Cent to County before'!L79+'Half-Cent to City Govs'!L79)</f>
        <v>0</v>
      </c>
      <c r="M79" s="5">
        <f>SUM('Half-Cent to County before'!M79+'Half-Cent to City Govs'!M79)</f>
        <v>0</v>
      </c>
      <c r="N79" s="5">
        <f t="shared" si="0"/>
        <v>18507063.419999998</v>
      </c>
    </row>
    <row r="80" spans="1:14" x14ac:dyDescent="0.2">
      <c r="A80" t="s">
        <v>73</v>
      </c>
      <c r="B80" s="5">
        <f>SUM('Half-Cent to County before'!B80+'Half-Cent to City Govs'!B80)</f>
        <v>143194.16</v>
      </c>
      <c r="C80" s="8">
        <f>SUM('Half-Cent to County before'!C80+'Half-Cent to City Govs'!C80)</f>
        <v>141720.78999999998</v>
      </c>
      <c r="D80" s="8">
        <f>SUM('Half-Cent to County before'!D80+'Half-Cent to City Govs'!D80)</f>
        <v>130017.52</v>
      </c>
      <c r="E80" s="8">
        <f>SUM('Half-Cent to County before'!E80+'Half-Cent to City Govs'!E80)</f>
        <v>117970.26</v>
      </c>
      <c r="F80" s="8">
        <f>SUM('Half-Cent to County before'!F80+'Half-Cent to City Govs'!F80)</f>
        <v>0</v>
      </c>
      <c r="G80" s="5">
        <f>SUM('Half-Cent to County before'!G80+'Half-Cent to City Govs'!G80)</f>
        <v>0</v>
      </c>
      <c r="H80" s="5">
        <f>SUM('Half-Cent to County before'!H80+'Half-Cent to City Govs'!H80)</f>
        <v>0</v>
      </c>
      <c r="I80" s="5">
        <f>SUM('Half-Cent to County before'!I80+'Half-Cent to City Govs'!I80)</f>
        <v>0</v>
      </c>
      <c r="J80" s="5">
        <f>SUM('Half-Cent to County before'!J80+'Half-Cent to City Govs'!J80)</f>
        <v>0</v>
      </c>
      <c r="K80" s="5">
        <f>SUM('Half-Cent to County before'!K80+'Half-Cent to City Govs'!K80)</f>
        <v>0</v>
      </c>
      <c r="L80" s="5">
        <f>SUM('Half-Cent to County before'!L80+'Half-Cent to City Govs'!L80)</f>
        <v>0</v>
      </c>
      <c r="M80" s="5">
        <f>SUM('Half-Cent to County before'!M80+'Half-Cent to City Govs'!M80)</f>
        <v>0</v>
      </c>
      <c r="N80" s="5">
        <f>SUM(B80:M80)</f>
        <v>532902.73</v>
      </c>
    </row>
    <row r="81" spans="1:14" x14ac:dyDescent="0.2">
      <c r="A81" t="s">
        <v>74</v>
      </c>
      <c r="B81" s="5">
        <f>SUM('Half-Cent to County before'!B81+'Half-Cent to City Govs'!B81)</f>
        <v>2142293.54</v>
      </c>
      <c r="C81" s="8">
        <f>SUM('Half-Cent to County before'!C81+'Half-Cent to City Govs'!C81)</f>
        <v>2577529.3499999996</v>
      </c>
      <c r="D81" s="8">
        <f>SUM('Half-Cent to County before'!D81+'Half-Cent to City Govs'!D81)</f>
        <v>2761650.03</v>
      </c>
      <c r="E81" s="8">
        <f>SUM('Half-Cent to County before'!E81+'Half-Cent to City Govs'!E81)</f>
        <v>1825091.23</v>
      </c>
      <c r="F81" s="8">
        <f>SUM('Half-Cent to County before'!F81+'Half-Cent to City Govs'!F81)</f>
        <v>0</v>
      </c>
      <c r="G81" s="5">
        <f>SUM('Half-Cent to County before'!G81+'Half-Cent to City Govs'!G81)</f>
        <v>0</v>
      </c>
      <c r="H81" s="5">
        <f>SUM('Half-Cent to County before'!H81+'Half-Cent to City Govs'!H81)</f>
        <v>0</v>
      </c>
      <c r="I81" s="5">
        <f>SUM('Half-Cent to County before'!I81+'Half-Cent to City Govs'!I81)</f>
        <v>0</v>
      </c>
      <c r="J81" s="5">
        <f>SUM('Half-Cent to County before'!J81+'Half-Cent to City Govs'!J81)</f>
        <v>0</v>
      </c>
      <c r="K81" s="5">
        <f>SUM('Half-Cent to County before'!K81+'Half-Cent to City Govs'!K81)</f>
        <v>0</v>
      </c>
      <c r="L81" s="5">
        <f>SUM('Half-Cent to County before'!L81+'Half-Cent to City Govs'!L81)</f>
        <v>0</v>
      </c>
      <c r="M81" s="5">
        <f>SUM('Half-Cent to County before'!M81+'Half-Cent to City Govs'!M81)</f>
        <v>0</v>
      </c>
      <c r="N81" s="5">
        <f>SUM(B81:M81)</f>
        <v>9306564.1500000004</v>
      </c>
    </row>
    <row r="82" spans="1:14" x14ac:dyDescent="0.2">
      <c r="A82" t="s">
        <v>30</v>
      </c>
      <c r="B82" s="5">
        <f>SUM('Half-Cent to County before'!B82+'Half-Cent to City Govs'!B82)</f>
        <v>102916.94</v>
      </c>
      <c r="C82" s="8">
        <f>SUM('Half-Cent to County before'!C82+'Half-Cent to City Govs'!C82)</f>
        <v>104742.45</v>
      </c>
      <c r="D82" s="8">
        <f>SUM('Half-Cent to County before'!D82+'Half-Cent to City Govs'!D82)</f>
        <v>101632.16</v>
      </c>
      <c r="E82" s="8">
        <f>SUM('Half-Cent to County before'!E82+'Half-Cent to City Govs'!E82)</f>
        <v>97491.06</v>
      </c>
      <c r="F82" s="8">
        <f>SUM('Half-Cent to County before'!F82+'Half-Cent to City Govs'!F82)</f>
        <v>0</v>
      </c>
      <c r="G82" s="5">
        <f>SUM('Half-Cent to County before'!G82+'Half-Cent to City Govs'!G82)</f>
        <v>0</v>
      </c>
      <c r="H82" s="5">
        <f>SUM('Half-Cent to County before'!H82+'Half-Cent to City Govs'!H82)</f>
        <v>0</v>
      </c>
      <c r="I82" s="5">
        <f>SUM('Half-Cent to County before'!I82+'Half-Cent to City Govs'!I82)</f>
        <v>0</v>
      </c>
      <c r="J82" s="5">
        <f>SUM('Half-Cent to County before'!J82+'Half-Cent to City Govs'!J82)</f>
        <v>0</v>
      </c>
      <c r="K82" s="5">
        <f>SUM('Half-Cent to County before'!K82+'Half-Cent to City Govs'!K82)</f>
        <v>0</v>
      </c>
      <c r="L82" s="5">
        <f>SUM('Half-Cent to County before'!L82+'Half-Cent to City Govs'!L82)</f>
        <v>0</v>
      </c>
      <c r="M82" s="5">
        <f>SUM('Half-Cent to County before'!M82+'Half-Cent to City Govs'!M82)</f>
        <v>0</v>
      </c>
      <c r="N82" s="5">
        <f>SUM(B82:M82)</f>
        <v>406782.61000000004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220509241.40999997</v>
      </c>
      <c r="C84" s="5">
        <f t="shared" ref="C84:M84" si="1">SUM(C16:C82)</f>
        <v>224558763.57999998</v>
      </c>
      <c r="D84" s="5">
        <f t="shared" si="1"/>
        <v>220680943.72000006</v>
      </c>
      <c r="E84" s="5">
        <f t="shared" si="1"/>
        <v>199946025.27999991</v>
      </c>
      <c r="F84" s="5">
        <f t="shared" si="1"/>
        <v>0</v>
      </c>
      <c r="G84" s="5">
        <f t="shared" si="1"/>
        <v>0</v>
      </c>
      <c r="H84" s="5">
        <f t="shared" si="1"/>
        <v>0</v>
      </c>
      <c r="I84" s="5">
        <f t="shared" si="1"/>
        <v>0</v>
      </c>
      <c r="J84" s="5">
        <f t="shared" si="1"/>
        <v>0</v>
      </c>
      <c r="K84" s="5">
        <f t="shared" si="1"/>
        <v>0</v>
      </c>
      <c r="L84" s="5">
        <f t="shared" si="1"/>
        <v>0</v>
      </c>
      <c r="M84" s="5">
        <f t="shared" si="1"/>
        <v>0</v>
      </c>
      <c r="N84" s="5">
        <f>SUM(B84:M84)</f>
        <v>865694973.99000001</v>
      </c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45369F3E-B541-44B7-A48B-01398A4563F5}"/>
</file>

<file path=customXml/itemProps2.xml><?xml version="1.0" encoding="utf-8"?>
<ds:datastoreItem xmlns:ds="http://schemas.openxmlformats.org/officeDocument/2006/customXml" ds:itemID="{78ACAEAE-DE06-4483-8BF6-050BB579A97A}"/>
</file>

<file path=customXml/itemProps3.xml><?xml version="1.0" encoding="utf-8"?>
<ds:datastoreItem xmlns:ds="http://schemas.openxmlformats.org/officeDocument/2006/customXml" ds:itemID="{A1006E98-C84F-4C8B-A03B-3929987AB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21-22</vt:lpstr>
      <vt:lpstr>Half-Cent to County before</vt:lpstr>
      <vt:lpstr>Half-cent County Adj</vt:lpstr>
      <vt:lpstr>Half-Cent to City Govs</vt:lpstr>
      <vt:lpstr>Emergency Distribution</vt:lpstr>
      <vt:lpstr>Supplemental Distribution</vt:lpstr>
      <vt:lpstr>Fiscally Constrained</vt:lpstr>
      <vt:lpstr>Total Half-Cent 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2012-09-27T18:41:04Z</cp:lastPrinted>
  <dcterms:created xsi:type="dcterms:W3CDTF">2005-12-06T18:39:52Z</dcterms:created>
  <dcterms:modified xsi:type="dcterms:W3CDTF">2021-10-29T13:10:45Z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