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10" windowHeight="10800" activeTab="0"/>
  </bookViews>
  <sheets>
    <sheet name="SFY 11-12" sheetId="1" r:id="rId1"/>
    <sheet name="monthly" sheetId="2" r:id="rId2"/>
  </sheets>
  <definedNames>
    <definedName name="f20703" localSheetId="0">'SFY 11-12'!$A$1:$D$82</definedName>
  </definedNames>
  <calcPr fullCalcOnLoad="1"/>
</workbook>
</file>

<file path=xl/sharedStrings.xml><?xml version="1.0" encoding="utf-8"?>
<sst xmlns="http://schemas.openxmlformats.org/spreadsheetml/2006/main" count="209" uniqueCount="78">
  <si>
    <t>Month</t>
  </si>
  <si>
    <t>DOR State Tax Receipts</t>
  </si>
  <si>
    <t>----------------------------------------</t>
  </si>
  <si>
    <t>Sales &amp; Use Tax (chapter 212)</t>
  </si>
  <si>
    <t xml:space="preserve">    Sales at 6 percent</t>
  </si>
  <si>
    <t xml:space="preserve">    Use at 6 percent</t>
  </si>
  <si>
    <t xml:space="preserve">    Communications Services Tax (chapter 202)*</t>
  </si>
  <si>
    <t>Corporate Taxes (chapter 220 &amp; 221)</t>
  </si>
  <si>
    <t>Documentary Stamp Tax (chapter 201)</t>
  </si>
  <si>
    <t>Insurance Premium Tax (chapter 624)</t>
  </si>
  <si>
    <t>Intangibles Taxes (chapter 199)</t>
  </si>
  <si>
    <t xml:space="preserve">    Annual Tax (B &amp; D)</t>
  </si>
  <si>
    <t xml:space="preserve">    Nonrecurring Tax (C)</t>
  </si>
  <si>
    <t xml:space="preserve">    Government Leasehold Tax</t>
  </si>
  <si>
    <t>Estate Tax (chapter 198)</t>
  </si>
  <si>
    <t>Severance Taxes (chapter 211)</t>
  </si>
  <si>
    <t xml:space="preserve">    Part 1 - Oil &amp; Gas</t>
  </si>
  <si>
    <t xml:space="preserve">    Part 2 - Solid Minerals</t>
  </si>
  <si>
    <t>Fuel Tax (chapter 206)</t>
  </si>
  <si>
    <t xml:space="preserve">    Part 1 - Motor Fuel</t>
  </si>
  <si>
    <t xml:space="preserve">    Part 2 - Special Fuel</t>
  </si>
  <si>
    <t xml:space="preserve">        Diesel &amp; Misc. Special Fuel</t>
  </si>
  <si>
    <t xml:space="preserve">        Lp Gas (Altern. Fuel Decal)</t>
  </si>
  <si>
    <t xml:space="preserve">    Part 3 - Aviation Fuel</t>
  </si>
  <si>
    <t>Fuel Tax (chapter 336) SCETS</t>
  </si>
  <si>
    <t>Gross Receipts Total **</t>
  </si>
  <si>
    <t xml:space="preserve">    Gross Receipts Utility Tax (chapter 203)</t>
  </si>
  <si>
    <t xml:space="preserve">    Gross Receipts Communications Services (chapter 202)**</t>
  </si>
  <si>
    <t>Pollutants Taxes (chapter 206 pt. IV)</t>
  </si>
  <si>
    <t xml:space="preserve">    Coastal Protection Tax</t>
  </si>
  <si>
    <t xml:space="preserve">    Water Quality Tax</t>
  </si>
  <si>
    <t xml:space="preserve">    Inland Protection Tax</t>
  </si>
  <si>
    <t xml:space="preserve">    Hazardous Waste</t>
  </si>
  <si>
    <t>Dry Cleaning Tax (chapter 376)</t>
  </si>
  <si>
    <t>Rental Car Surcharge (section 212.0606)</t>
  </si>
  <si>
    <t>Waste Tire Fee (chapter 403)</t>
  </si>
  <si>
    <t>Lead Acid Battery Fee (chapter 403)</t>
  </si>
  <si>
    <t>Audit &amp; Warrant Collections</t>
  </si>
  <si>
    <t>Misc. State Taxes and Fees</t>
  </si>
  <si>
    <t>========================================</t>
  </si>
  <si>
    <t>Total DOR State Taxes</t>
  </si>
  <si>
    <t>DOR LOCAL TAX RECEIPTS</t>
  </si>
  <si>
    <t>Sales Taxes/Surtaxes</t>
  </si>
  <si>
    <t xml:space="preserve">    Infrastructure Surtax</t>
  </si>
  <si>
    <t xml:space="preserve">    Charter County Transit Surtax</t>
  </si>
  <si>
    <t xml:space="preserve">    Education Surtax</t>
  </si>
  <si>
    <t xml:space="preserve">    Indigent Care Surtax</t>
  </si>
  <si>
    <t>Tourist Development Tax</t>
  </si>
  <si>
    <t>Dade Documentary Stamp Tax</t>
  </si>
  <si>
    <t>Motor &amp; Special Fuel Taxes</t>
  </si>
  <si>
    <t xml:space="preserve">    County Voted at 1 cent</t>
  </si>
  <si>
    <t xml:space="preserve">    County &amp; City Nonvoted @ 1-6 cents</t>
  </si>
  <si>
    <t xml:space="preserve">    Additional Local Option</t>
  </si>
  <si>
    <t>Local Communications Services ***</t>
  </si>
  <si>
    <t>Miscellaneous Local Taxes and Fees</t>
  </si>
  <si>
    <t>Total DOR Local Taxes</t>
  </si>
  <si>
    <t>Total DOR State and Local Taxes</t>
  </si>
  <si>
    <t>----------------</t>
  </si>
  <si>
    <t>Y.T.D.</t>
  </si>
  <si>
    <t>FORM-2</t>
  </si>
  <si>
    <t>Final Data</t>
  </si>
  <si>
    <t>STATE AND LOCAL TAX RECEIPTS</t>
  </si>
  <si>
    <t>DOR ADMINISTERED TAXES/DOR ACCOUNTS</t>
  </si>
  <si>
    <t xml:space="preserve"> OFFICE OF TAX RESEARCH</t>
  </si>
  <si>
    <t>--------------------</t>
  </si>
  <si>
    <t>====================</t>
  </si>
  <si>
    <t>Y.T.D</t>
  </si>
  <si>
    <t xml:space="preserve">*The Sales Tax portion of Communications Services Tax (CST) is added back into Sales Tax.     </t>
  </si>
  <si>
    <t>**The Gross Receipts portion of CST is added back into Gross Receipts Tax.</t>
  </si>
  <si>
    <t>***The Local CST includes partial receipts from the tax on direct to home satellite services.</t>
  </si>
  <si>
    <t>Note: This report does not include locally administered taxes. Please</t>
  </si>
  <si>
    <t xml:space="preserve">      refer to Form 3 for the locally administered tourist taxes.</t>
  </si>
  <si>
    <t>State Fiscal Year</t>
  </si>
  <si>
    <t>==================================</t>
  </si>
  <si>
    <t>==========</t>
  </si>
  <si>
    <t>=========</t>
  </si>
  <si>
    <t xml:space="preserve">VALIDATED TAX RECEIPT DATA FOR: STATE FISCAL YEAR JULY 2011 TO June 2012    </t>
  </si>
  <si>
    <t>SFY 11-12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</si>
</sst>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0.0%"/>
  </numFmts>
  <fonts count="37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3" fontId="0" fillId="0" borderId="0" xfId="0" applyNumberFormat="1" applyFill="1" applyAlignment="1">
      <alignment horizontal="right"/>
    </xf>
    <xf numFmtId="3" fontId="0" fillId="0" borderId="0" xfId="0" applyNumberFormat="1" applyAlignment="1">
      <alignment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right"/>
    </xf>
    <xf numFmtId="3" fontId="0" fillId="0" borderId="0" xfId="0" applyNumberFormat="1" applyFill="1" applyAlignment="1">
      <alignment/>
    </xf>
    <xf numFmtId="0" fontId="0" fillId="0" borderId="0" xfId="0" applyAlignment="1">
      <alignment horizontal="center"/>
    </xf>
    <xf numFmtId="165" fontId="0" fillId="0" borderId="0" xfId="44" applyNumberFormat="1" applyFont="1" applyAlignment="1">
      <alignment/>
    </xf>
    <xf numFmtId="165" fontId="0" fillId="0" borderId="0" xfId="44" applyNumberFormat="1" applyFont="1" applyAlignment="1">
      <alignment horizontal="right"/>
    </xf>
    <xf numFmtId="0" fontId="0" fillId="0" borderId="0" xfId="0" applyFill="1" applyAlignment="1">
      <alignment horizontal="right"/>
    </xf>
    <xf numFmtId="166" fontId="0" fillId="0" borderId="0" xfId="0" applyNumberFormat="1" applyAlignment="1">
      <alignment/>
    </xf>
    <xf numFmtId="17" fontId="0" fillId="0" borderId="0" xfId="0" applyNumberFormat="1" applyAlignment="1">
      <alignment/>
    </xf>
    <xf numFmtId="0" fontId="0" fillId="0" borderId="0" xfId="0" applyAlignment="1" quotePrefix="1">
      <alignment/>
    </xf>
    <xf numFmtId="0" fontId="0" fillId="0" borderId="0" xfId="0" applyAlignment="1" quotePrefix="1">
      <alignment horizontal="right"/>
    </xf>
    <xf numFmtId="3" fontId="0" fillId="0" borderId="0" xfId="0" applyNumberFormat="1" applyAlignment="1" quotePrefix="1">
      <alignment horizontal="right"/>
    </xf>
    <xf numFmtId="165" fontId="0" fillId="0" borderId="0" xfId="0" applyNumberFormat="1" applyAlignment="1">
      <alignment/>
    </xf>
    <xf numFmtId="0" fontId="0" fillId="0" borderId="0" xfId="0" applyFont="1" applyAlignment="1">
      <alignment/>
    </xf>
    <xf numFmtId="3" fontId="0" fillId="33" borderId="0" xfId="0" applyNumberFormat="1" applyFill="1" applyAlignment="1">
      <alignment/>
    </xf>
    <xf numFmtId="0" fontId="0" fillId="0" borderId="0" xfId="0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G76"/>
  <sheetViews>
    <sheetView tabSelected="1" zoomScalePageLayoutView="0" workbookViewId="0" topLeftCell="A1">
      <selection activeCell="A1" sqref="A1"/>
    </sheetView>
  </sheetViews>
  <sheetFormatPr defaultColWidth="9.33203125" defaultRowHeight="12.75"/>
  <cols>
    <col min="1" max="1" width="54.66015625" style="0" customWidth="1"/>
    <col min="2" max="2" width="32.5" style="0" customWidth="1"/>
    <col min="3" max="3" width="25" style="0" bestFit="1" customWidth="1"/>
    <col min="4" max="4" width="5.33203125" style="0" customWidth="1"/>
    <col min="7" max="7" width="25" style="0" bestFit="1" customWidth="1"/>
  </cols>
  <sheetData>
    <row r="1" spans="1:3" ht="12.75">
      <c r="A1" s="16" t="s">
        <v>76</v>
      </c>
      <c r="C1" t="s">
        <v>59</v>
      </c>
    </row>
    <row r="2" ht="12.75">
      <c r="C2" t="s">
        <v>60</v>
      </c>
    </row>
    <row r="4" spans="1:3" ht="12.75">
      <c r="A4" s="18" t="s">
        <v>61</v>
      </c>
      <c r="B4" s="18"/>
      <c r="C4" s="18"/>
    </row>
    <row r="5" spans="1:3" ht="12.75">
      <c r="A5" s="18" t="s">
        <v>62</v>
      </c>
      <c r="B5" s="18"/>
      <c r="C5" s="18"/>
    </row>
    <row r="6" spans="1:3" ht="12.75">
      <c r="A6" s="18" t="s">
        <v>63</v>
      </c>
      <c r="B6" s="18"/>
      <c r="C6" s="18"/>
    </row>
    <row r="8" spans="1:3" ht="12.75">
      <c r="A8" t="s">
        <v>1</v>
      </c>
      <c r="B8" s="3"/>
      <c r="C8" s="3" t="s">
        <v>72</v>
      </c>
    </row>
    <row r="9" spans="1:3" ht="12.75">
      <c r="A9" t="s">
        <v>2</v>
      </c>
      <c r="B9" s="3"/>
      <c r="C9" s="3" t="s">
        <v>64</v>
      </c>
    </row>
    <row r="10" spans="1:7" ht="12.75">
      <c r="A10" t="s">
        <v>3</v>
      </c>
      <c r="B10" s="1"/>
      <c r="C10" s="1">
        <f>SUM(monthly!B10:M10)</f>
        <v>19456910575.15001</v>
      </c>
      <c r="G10" s="1"/>
    </row>
    <row r="11" spans="1:7" ht="12.75">
      <c r="A11" t="s">
        <v>4</v>
      </c>
      <c r="B11" s="1"/>
      <c r="C11" s="1">
        <f>SUM(monthly!B11:M11)</f>
        <v>17996009187.69001</v>
      </c>
      <c r="G11" s="2"/>
    </row>
    <row r="12" spans="1:7" ht="12.75">
      <c r="A12" t="s">
        <v>5</v>
      </c>
      <c r="B12" s="1"/>
      <c r="C12" s="1">
        <f>SUM(monthly!B12:M12)</f>
        <v>494556889.4800005</v>
      </c>
      <c r="G12" s="2"/>
    </row>
    <row r="13" spans="1:7" ht="12.75">
      <c r="A13" t="s">
        <v>6</v>
      </c>
      <c r="B13" s="1"/>
      <c r="C13" s="1">
        <f>SUM(monthly!B13:M13)</f>
        <v>964850127.7399999</v>
      </c>
      <c r="G13" s="2"/>
    </row>
    <row r="14" spans="1:7" ht="12.75">
      <c r="A14" t="s">
        <v>7</v>
      </c>
      <c r="B14" s="1"/>
      <c r="C14" s="1">
        <f>SUM(monthly!B14:M14)</f>
        <v>2003493348</v>
      </c>
      <c r="G14" s="2"/>
    </row>
    <row r="15" spans="1:7" ht="12.75">
      <c r="A15" t="s">
        <v>8</v>
      </c>
      <c r="B15" s="1"/>
      <c r="C15" s="1">
        <f>SUM(monthly!B15:M15)</f>
        <v>1265408336.7700002</v>
      </c>
      <c r="G15" s="2"/>
    </row>
    <row r="16" spans="1:7" ht="12.75">
      <c r="A16" t="s">
        <v>9</v>
      </c>
      <c r="B16" s="1"/>
      <c r="C16" s="1">
        <f>SUM(monthly!B16:M16)</f>
        <v>704758242.57</v>
      </c>
      <c r="G16" s="2"/>
    </row>
    <row r="17" spans="1:7" ht="12.75">
      <c r="A17" t="s">
        <v>10</v>
      </c>
      <c r="B17" s="1"/>
      <c r="C17" s="1">
        <f>SUM(monthly!B17:M17)</f>
        <v>185855112.68</v>
      </c>
      <c r="G17" s="1"/>
    </row>
    <row r="18" spans="1:7" ht="12.75">
      <c r="A18" t="s">
        <v>11</v>
      </c>
      <c r="B18" s="1"/>
      <c r="C18" s="1">
        <f>SUM(monthly!B18:M18)</f>
        <v>142963.38999999998</v>
      </c>
      <c r="G18" s="2"/>
    </row>
    <row r="19" spans="1:7" ht="12.75">
      <c r="A19" t="s">
        <v>12</v>
      </c>
      <c r="B19" s="1"/>
      <c r="C19" s="1">
        <f>SUM(monthly!B19:M19)</f>
        <v>184646978.24</v>
      </c>
      <c r="G19" s="2"/>
    </row>
    <row r="20" spans="1:7" ht="12.75">
      <c r="A20" t="s">
        <v>13</v>
      </c>
      <c r="B20" s="1"/>
      <c r="C20" s="1">
        <f>SUM(monthly!B20:M20)</f>
        <v>1065171.05</v>
      </c>
      <c r="G20" s="2"/>
    </row>
    <row r="21" spans="1:7" ht="12.75">
      <c r="A21" t="s">
        <v>14</v>
      </c>
      <c r="B21" s="1"/>
      <c r="C21" s="1">
        <f>SUM(monthly!B21:M21)</f>
        <v>362651.13</v>
      </c>
      <c r="G21" s="2"/>
    </row>
    <row r="22" spans="1:7" ht="12.75">
      <c r="A22" t="s">
        <v>15</v>
      </c>
      <c r="B22" s="1"/>
      <c r="C22" s="1">
        <f>SUM(monthly!B22:M22)</f>
        <v>49868616.580000006</v>
      </c>
      <c r="G22" s="1"/>
    </row>
    <row r="23" spans="1:7" ht="12.75">
      <c r="A23" t="s">
        <v>16</v>
      </c>
      <c r="B23" s="1"/>
      <c r="C23" s="1">
        <f>SUM(monthly!B23:M23)</f>
        <v>15384610.82</v>
      </c>
      <c r="G23" s="2"/>
    </row>
    <row r="24" spans="1:7" ht="12.75">
      <c r="A24" t="s">
        <v>17</v>
      </c>
      <c r="B24" s="1"/>
      <c r="C24" s="1">
        <f>SUM(monthly!B24:M24)</f>
        <v>34484005.76</v>
      </c>
      <c r="G24" s="2"/>
    </row>
    <row r="25" spans="1:7" ht="12.75">
      <c r="A25" t="s">
        <v>18</v>
      </c>
      <c r="B25" s="1"/>
      <c r="C25" s="1">
        <f>SUM(monthly!B25:M25)</f>
        <v>1627597990.9700599</v>
      </c>
      <c r="G25" s="1"/>
    </row>
    <row r="26" spans="1:7" ht="12.75">
      <c r="A26" t="s">
        <v>19</v>
      </c>
      <c r="B26" s="1"/>
      <c r="C26" s="1">
        <f>SUM(monthly!B26:M26)</f>
        <v>1335671987.1642692</v>
      </c>
      <c r="G26" s="2"/>
    </row>
    <row r="27" spans="1:7" ht="12.75">
      <c r="A27" t="s">
        <v>20</v>
      </c>
      <c r="B27" s="1"/>
      <c r="C27" s="1">
        <f>SUM(monthly!B27:M27)</f>
        <v>234782151.5946963</v>
      </c>
      <c r="G27" s="1"/>
    </row>
    <row r="28" spans="1:7" ht="12.75">
      <c r="A28" t="s">
        <v>21</v>
      </c>
      <c r="B28" s="1"/>
      <c r="C28" s="1">
        <f>SUM(monthly!B28:M28)</f>
        <v>234782151.5946963</v>
      </c>
      <c r="G28" s="2"/>
    </row>
    <row r="29" spans="1:7" ht="12.75">
      <c r="A29" t="s">
        <v>22</v>
      </c>
      <c r="B29" s="9"/>
      <c r="C29" s="1">
        <f>SUM(monthly!B29:M29)</f>
        <v>0</v>
      </c>
      <c r="G29" s="2"/>
    </row>
    <row r="30" spans="1:7" ht="12.75">
      <c r="A30" t="s">
        <v>23</v>
      </c>
      <c r="B30" s="1"/>
      <c r="C30" s="1">
        <f>SUM(monthly!B30:M30)</f>
        <v>57143852.21109416</v>
      </c>
      <c r="G30" s="2"/>
    </row>
    <row r="31" spans="1:7" ht="12.75">
      <c r="A31" t="s">
        <v>24</v>
      </c>
      <c r="B31" s="1"/>
      <c r="C31" s="1">
        <f>SUM(monthly!B31:M31)</f>
        <v>646086861.7399999</v>
      </c>
      <c r="G31" s="2"/>
    </row>
    <row r="32" spans="1:7" ht="12.75">
      <c r="A32" t="s">
        <v>25</v>
      </c>
      <c r="B32" s="1"/>
      <c r="C32" s="1">
        <f>SUM(monthly!B32:M32)</f>
        <v>1038239266.3400002</v>
      </c>
      <c r="G32" s="1"/>
    </row>
    <row r="33" spans="1:7" ht="12.75">
      <c r="A33" t="s">
        <v>26</v>
      </c>
      <c r="B33" s="1"/>
      <c r="C33" s="1">
        <f>SUM(monthly!B33:M33)</f>
        <v>612233448.44</v>
      </c>
      <c r="G33" s="2"/>
    </row>
    <row r="34" spans="1:7" ht="12.75">
      <c r="A34" t="s">
        <v>27</v>
      </c>
      <c r="B34" s="1"/>
      <c r="C34" s="1">
        <f>SUM(monthly!B34:M34)</f>
        <v>425206206.71000004</v>
      </c>
      <c r="G34" s="2"/>
    </row>
    <row r="35" spans="1:7" ht="12.75">
      <c r="A35" t="s">
        <v>28</v>
      </c>
      <c r="B35" s="1"/>
      <c r="C35" s="1">
        <f>SUM(monthly!B35:M35)</f>
        <v>233074538.51000002</v>
      </c>
      <c r="G35" s="1"/>
    </row>
    <row r="36" spans="1:7" ht="12.75">
      <c r="A36" t="s">
        <v>29</v>
      </c>
      <c r="B36" s="1"/>
      <c r="C36" s="1">
        <f>SUM(monthly!B36:M36)</f>
        <v>6126356.970000001</v>
      </c>
      <c r="G36" s="2"/>
    </row>
    <row r="37" spans="1:7" ht="12.75">
      <c r="A37" t="s">
        <v>30</v>
      </c>
      <c r="B37" s="1"/>
      <c r="C37" s="1">
        <f>SUM(monthly!B37:M37)</f>
        <v>16330391.51</v>
      </c>
      <c r="G37" s="2"/>
    </row>
    <row r="38" spans="1:7" ht="12.75">
      <c r="A38" t="s">
        <v>31</v>
      </c>
      <c r="B38" s="1"/>
      <c r="C38" s="1">
        <f>SUM(monthly!B38:M38)</f>
        <v>210239857.33999997</v>
      </c>
      <c r="G38" s="2"/>
    </row>
    <row r="39" spans="1:7" ht="12.75">
      <c r="A39" t="s">
        <v>32</v>
      </c>
      <c r="B39" s="1"/>
      <c r="C39" s="1">
        <f>SUM(monthly!B39:M39)</f>
        <v>377932.6899999999</v>
      </c>
      <c r="G39" s="2"/>
    </row>
    <row r="40" spans="1:7" ht="12.75">
      <c r="A40" t="s">
        <v>33</v>
      </c>
      <c r="B40" s="1"/>
      <c r="C40" s="1">
        <f>SUM(monthly!B40:M40)</f>
        <v>7369899.6899999995</v>
      </c>
      <c r="G40" s="2"/>
    </row>
    <row r="41" spans="1:7" ht="12.75">
      <c r="A41" t="s">
        <v>34</v>
      </c>
      <c r="B41" s="1"/>
      <c r="C41" s="1">
        <f>SUM(monthly!B41:M41)</f>
        <v>150436447.26</v>
      </c>
      <c r="G41" s="2"/>
    </row>
    <row r="42" spans="1:7" ht="12.75">
      <c r="A42" t="s">
        <v>35</v>
      </c>
      <c r="B42" s="1"/>
      <c r="C42" s="1">
        <f>SUM(monthly!B42:M42)</f>
        <v>17597958.32</v>
      </c>
      <c r="G42" s="2"/>
    </row>
    <row r="43" spans="1:7" ht="12.75">
      <c r="A43" t="s">
        <v>36</v>
      </c>
      <c r="B43" s="1"/>
      <c r="C43" s="1">
        <f>SUM(monthly!B43:M43)</f>
        <v>9138673.59</v>
      </c>
      <c r="G43" s="2"/>
    </row>
    <row r="44" spans="1:7" ht="12.75">
      <c r="A44" t="s">
        <v>37</v>
      </c>
      <c r="B44" s="1"/>
      <c r="C44" s="1">
        <f>SUM(monthly!B44:M44)</f>
        <v>136744076.07</v>
      </c>
      <c r="G44" s="2"/>
    </row>
    <row r="45" spans="1:7" ht="12.75">
      <c r="A45" t="s">
        <v>38</v>
      </c>
      <c r="B45" s="1"/>
      <c r="C45" s="1">
        <f>SUM(monthly!B45:M45)</f>
        <v>60550382.25</v>
      </c>
      <c r="G45" s="2"/>
    </row>
    <row r="46" spans="1:7" ht="12.75">
      <c r="A46" t="s">
        <v>39</v>
      </c>
      <c r="B46" s="3"/>
      <c r="C46" s="3" t="s">
        <v>65</v>
      </c>
      <c r="G46" s="3"/>
    </row>
    <row r="47" spans="1:7" ht="12.75">
      <c r="A47" t="s">
        <v>40</v>
      </c>
      <c r="B47" s="4"/>
      <c r="C47" s="1">
        <f>SUM(monthly!B47:M47)</f>
        <v>27593492977.620068</v>
      </c>
      <c r="G47" s="4"/>
    </row>
    <row r="48" spans="1:7" ht="12.75">
      <c r="A48" t="s">
        <v>41</v>
      </c>
      <c r="B48" s="3"/>
      <c r="C48" s="3" t="s">
        <v>66</v>
      </c>
      <c r="G48" s="3"/>
    </row>
    <row r="49" spans="1:7" ht="12.75">
      <c r="A49" t="s">
        <v>2</v>
      </c>
      <c r="B49" s="3"/>
      <c r="C49" s="3" t="s">
        <v>64</v>
      </c>
      <c r="G49" s="3"/>
    </row>
    <row r="50" spans="1:7" ht="12.75">
      <c r="A50" t="s">
        <v>42</v>
      </c>
      <c r="B50" s="3"/>
      <c r="C50" s="1">
        <f>SUM(monthly!B50:M50)</f>
        <v>1640787611.9</v>
      </c>
      <c r="G50" s="4"/>
    </row>
    <row r="51" spans="1:7" ht="12.75">
      <c r="A51" t="s">
        <v>43</v>
      </c>
      <c r="B51" s="3"/>
      <c r="C51" s="1">
        <f>SUM(monthly!B51:M51)</f>
        <v>797121226.8433332</v>
      </c>
      <c r="G51" s="2"/>
    </row>
    <row r="52" spans="1:7" ht="12.75">
      <c r="A52" t="s">
        <v>44</v>
      </c>
      <c r="B52" s="3"/>
      <c r="C52" s="1">
        <f>SUM(monthly!B52:M52)</f>
        <v>238937214.10999998</v>
      </c>
      <c r="G52" s="2"/>
    </row>
    <row r="53" spans="1:7" ht="12.75">
      <c r="A53" t="s">
        <v>45</v>
      </c>
      <c r="B53" s="3"/>
      <c r="C53" s="1">
        <f>SUM(monthly!B53:M53)</f>
        <v>308687346.9166667</v>
      </c>
      <c r="G53" s="2"/>
    </row>
    <row r="54" spans="1:7" ht="12.75">
      <c r="A54" t="s">
        <v>46</v>
      </c>
      <c r="B54" s="3"/>
      <c r="C54" s="1">
        <f>SUM(monthly!B54:M54)</f>
        <v>296041824.03</v>
      </c>
      <c r="G54" s="2"/>
    </row>
    <row r="55" spans="1:7" ht="12.75">
      <c r="A55" t="s">
        <v>47</v>
      </c>
      <c r="B55" s="3"/>
      <c r="C55" s="1">
        <f>SUM(monthly!B55:M55)</f>
        <v>6372418.31</v>
      </c>
      <c r="G55" s="2"/>
    </row>
    <row r="56" spans="1:7" ht="12.75">
      <c r="A56" t="s">
        <v>48</v>
      </c>
      <c r="B56" s="4"/>
      <c r="C56" s="1">
        <f>SUM(monthly!B56:M56)</f>
        <v>21330426.349999998</v>
      </c>
      <c r="G56" s="2"/>
    </row>
    <row r="57" spans="1:7" ht="12.75">
      <c r="A57" t="s">
        <v>49</v>
      </c>
      <c r="B57" s="4"/>
      <c r="C57" s="1">
        <f>SUM(monthly!B57:M57)</f>
        <v>829963947.1400001</v>
      </c>
      <c r="G57" s="4"/>
    </row>
    <row r="58" spans="1:7" ht="12.75">
      <c r="A58" t="s">
        <v>50</v>
      </c>
      <c r="B58" s="4"/>
      <c r="C58" s="1">
        <f>SUM(monthly!B58:M58)</f>
        <v>79072176.88</v>
      </c>
      <c r="G58" s="2"/>
    </row>
    <row r="59" spans="1:7" ht="12.75">
      <c r="A59" t="s">
        <v>51</v>
      </c>
      <c r="B59" s="4"/>
      <c r="C59" s="1">
        <f>SUM(monthly!B59:M59)</f>
        <v>564071074.3500001</v>
      </c>
      <c r="G59" s="2"/>
    </row>
    <row r="60" spans="1:7" ht="12.75">
      <c r="A60" t="s">
        <v>52</v>
      </c>
      <c r="B60" s="4"/>
      <c r="C60" s="1">
        <f>SUM(monthly!B60:M60)</f>
        <v>186820695.91000003</v>
      </c>
      <c r="G60" s="2"/>
    </row>
    <row r="61" spans="1:7" ht="12.75">
      <c r="A61" t="s">
        <v>53</v>
      </c>
      <c r="B61" s="4"/>
      <c r="C61" s="1">
        <f>SUM(monthly!B61:M61)</f>
        <v>776715939.2775218</v>
      </c>
      <c r="G61" s="2"/>
    </row>
    <row r="62" spans="1:7" ht="12.75">
      <c r="A62" t="s">
        <v>54</v>
      </c>
      <c r="B62" s="3"/>
      <c r="C62" s="1">
        <f>SUM(monthly!B62:M62)</f>
        <v>0</v>
      </c>
      <c r="G62" s="2"/>
    </row>
    <row r="63" spans="1:7" ht="12.75">
      <c r="A63" t="s">
        <v>39</v>
      </c>
      <c r="B63" s="3"/>
      <c r="C63" s="3" t="s">
        <v>65</v>
      </c>
      <c r="G63" s="3"/>
    </row>
    <row r="64" spans="1:7" ht="12.75">
      <c r="A64" t="s">
        <v>55</v>
      </c>
      <c r="B64" s="4"/>
      <c r="C64" s="1">
        <f>SUM(monthly!B64:M64)</f>
        <v>3275170342.977522</v>
      </c>
      <c r="G64" s="4"/>
    </row>
    <row r="65" spans="1:7" ht="12.75">
      <c r="A65" t="s">
        <v>39</v>
      </c>
      <c r="B65" s="3"/>
      <c r="C65" s="3" t="s">
        <v>65</v>
      </c>
      <c r="G65" s="3"/>
    </row>
    <row r="66" spans="1:7" ht="12.75">
      <c r="A66" t="s">
        <v>56</v>
      </c>
      <c r="B66" s="4"/>
      <c r="C66" s="1">
        <f>SUM(monthly!B66:M66)</f>
        <v>30868663320.59759</v>
      </c>
      <c r="G66" s="4"/>
    </row>
    <row r="68" ht="12.75">
      <c r="A68" t="s">
        <v>67</v>
      </c>
    </row>
    <row r="69" ht="12.75">
      <c r="A69" t="s">
        <v>68</v>
      </c>
    </row>
    <row r="70" ht="12.75">
      <c r="A70" t="s">
        <v>69</v>
      </c>
    </row>
    <row r="75" ht="12.75">
      <c r="A75" t="s">
        <v>70</v>
      </c>
    </row>
    <row r="76" ht="12.75">
      <c r="A76" t="s">
        <v>71</v>
      </c>
    </row>
  </sheetData>
  <sheetProtection/>
  <mergeCells count="3">
    <mergeCell ref="A4:C4"/>
    <mergeCell ref="A5:C5"/>
    <mergeCell ref="A6:C6"/>
  </mergeCells>
  <printOptions/>
  <pageMargins left="0.75" right="0.75" top="1" bottom="1" header="0.5" footer="0.5"/>
  <pageSetup fitToHeight="1" fitToWidth="1" horizontalDpi="600" verticalDpi="600" orientation="portrait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P310"/>
  <sheetViews>
    <sheetView zoomScalePageLayoutView="0" workbookViewId="0" topLeftCell="A7">
      <pane xSplit="1" ySplit="3" topLeftCell="K42" activePane="bottomRight" state="frozen"/>
      <selection pane="topLeft" activeCell="A7" sqref="A7"/>
      <selection pane="topRight" activeCell="B7" sqref="B7"/>
      <selection pane="bottomLeft" activeCell="A10" sqref="A10"/>
      <selection pane="bottomRight" activeCell="M66" sqref="M66"/>
    </sheetView>
  </sheetViews>
  <sheetFormatPr defaultColWidth="9.33203125" defaultRowHeight="12.75"/>
  <cols>
    <col min="1" max="1" width="38.33203125" style="0" customWidth="1"/>
    <col min="2" max="2" width="14.16015625" style="0" bestFit="1" customWidth="1"/>
    <col min="3" max="3" width="14.33203125" style="0" customWidth="1"/>
    <col min="4" max="4" width="12.83203125" style="0" bestFit="1" customWidth="1"/>
    <col min="5" max="10" width="12.83203125" style="0" customWidth="1"/>
    <col min="11" max="13" width="12.83203125" style="0" bestFit="1" customWidth="1"/>
    <col min="14" max="14" width="16.16015625" style="0" bestFit="1" customWidth="1"/>
    <col min="16" max="16" width="13.66015625" style="0" bestFit="1" customWidth="1"/>
  </cols>
  <sheetData>
    <row r="1" spans="1:14" ht="12.75">
      <c r="A1" t="str">
        <f>'SFY 11-12'!A1</f>
        <v>VALIDATED TAX RECEIPT DATA FOR: STATE FISCAL YEAR JULY 2011 TO June 2012    </v>
      </c>
      <c r="N1" t="s">
        <v>59</v>
      </c>
    </row>
    <row r="2" ht="12.75">
      <c r="N2" t="s">
        <v>60</v>
      </c>
    </row>
    <row r="4" spans="1:14" ht="12.75">
      <c r="A4" s="18" t="s">
        <v>61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</row>
    <row r="5" spans="1:14" ht="12.75">
      <c r="A5" s="18" t="s">
        <v>62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</row>
    <row r="6" spans="1:14" ht="12.75">
      <c r="A6" s="18" t="s">
        <v>63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</row>
    <row r="7" ht="12.75">
      <c r="N7" s="6"/>
    </row>
    <row r="8" spans="1:14" ht="12.75">
      <c r="A8" t="s">
        <v>1</v>
      </c>
      <c r="B8" s="11">
        <v>40725</v>
      </c>
      <c r="C8" s="11">
        <v>40756</v>
      </c>
      <c r="D8" s="11">
        <v>40787</v>
      </c>
      <c r="E8" s="11">
        <v>40817</v>
      </c>
      <c r="F8" s="11">
        <v>40848</v>
      </c>
      <c r="G8" s="11">
        <v>40878</v>
      </c>
      <c r="H8" s="11">
        <v>40909</v>
      </c>
      <c r="I8" s="11">
        <v>40940</v>
      </c>
      <c r="J8" s="11">
        <v>40969</v>
      </c>
      <c r="K8" s="11">
        <v>41000</v>
      </c>
      <c r="L8" s="11">
        <v>41030</v>
      </c>
      <c r="M8" s="11">
        <v>41061</v>
      </c>
      <c r="N8" s="3" t="s">
        <v>77</v>
      </c>
    </row>
    <row r="9" spans="1:14" ht="12.75">
      <c r="A9" t="s">
        <v>2</v>
      </c>
      <c r="B9" s="3" t="s">
        <v>57</v>
      </c>
      <c r="C9" s="3" t="s">
        <v>57</v>
      </c>
      <c r="D9" s="3" t="s">
        <v>57</v>
      </c>
      <c r="E9" s="3" t="s">
        <v>57</v>
      </c>
      <c r="F9" s="3" t="s">
        <v>57</v>
      </c>
      <c r="G9" s="3" t="s">
        <v>57</v>
      </c>
      <c r="H9" s="3" t="s">
        <v>57</v>
      </c>
      <c r="I9" s="3" t="s">
        <v>57</v>
      </c>
      <c r="J9" s="3" t="s">
        <v>57</v>
      </c>
      <c r="K9" s="3" t="s">
        <v>57</v>
      </c>
      <c r="L9" s="3" t="s">
        <v>57</v>
      </c>
      <c r="M9" s="3" t="s">
        <v>57</v>
      </c>
      <c r="N9" s="3" t="s">
        <v>57</v>
      </c>
    </row>
    <row r="10" spans="1:14" ht="12.75">
      <c r="A10" t="s">
        <v>3</v>
      </c>
      <c r="B10" s="1">
        <v>1578974183.12</v>
      </c>
      <c r="C10" s="1">
        <v>1517553912.18</v>
      </c>
      <c r="D10" s="1">
        <v>1480485221.0400002</v>
      </c>
      <c r="E10" s="1">
        <v>1498179145.94</v>
      </c>
      <c r="F10" s="1">
        <v>1521629923.22001</v>
      </c>
      <c r="G10" s="1">
        <v>1620048319.78</v>
      </c>
      <c r="H10" s="1">
        <v>1857187260.09</v>
      </c>
      <c r="I10" s="1">
        <v>1584559733.55999</v>
      </c>
      <c r="J10" s="1">
        <v>1676540957.96001</v>
      </c>
      <c r="K10" s="1">
        <v>1851833610.15</v>
      </c>
      <c r="L10" s="1">
        <v>1661823231.5300002</v>
      </c>
      <c r="M10" s="1">
        <v>1608095076.58</v>
      </c>
      <c r="N10" s="7">
        <f>+SUM(B10:M10)</f>
        <v>19456910575.15001</v>
      </c>
    </row>
    <row r="11" spans="1:14" ht="12.75">
      <c r="A11" t="s">
        <v>4</v>
      </c>
      <c r="B11" s="2">
        <v>1454722101.52</v>
      </c>
      <c r="C11" s="5">
        <v>1395957747.11</v>
      </c>
      <c r="D11" s="2">
        <v>1355089264.51</v>
      </c>
      <c r="E11" s="2">
        <v>1374383381.79</v>
      </c>
      <c r="F11" s="2">
        <v>1404783543.5500102</v>
      </c>
      <c r="G11" s="2">
        <v>1496417831.55</v>
      </c>
      <c r="H11" s="2">
        <v>1727138003.22</v>
      </c>
      <c r="I11" s="2">
        <v>1466329578.74999</v>
      </c>
      <c r="J11" s="2">
        <v>1570696212.4000099</v>
      </c>
      <c r="K11" s="2">
        <v>1725145589.69</v>
      </c>
      <c r="L11" s="2">
        <v>1539763226.5700002</v>
      </c>
      <c r="M11" s="2">
        <v>1485582707.03</v>
      </c>
      <c r="N11" s="7">
        <f aca="true" t="shared" si="0" ref="N11:N45">+SUM(B11:M11)</f>
        <v>17996009187.69001</v>
      </c>
    </row>
    <row r="12" spans="1:14" ht="12.75">
      <c r="A12" t="s">
        <v>5</v>
      </c>
      <c r="B12" s="2">
        <v>41113040.31999999</v>
      </c>
      <c r="C12" s="5">
        <v>40063900.820000105</v>
      </c>
      <c r="D12" s="2">
        <v>43712483.880000025</v>
      </c>
      <c r="E12" s="2">
        <v>43144491.4300001</v>
      </c>
      <c r="F12" s="2">
        <v>37390762.60000002</v>
      </c>
      <c r="G12" s="2">
        <v>44386868.70000004</v>
      </c>
      <c r="H12" s="2">
        <v>45165393.78000007</v>
      </c>
      <c r="I12" s="2">
        <v>37691007.21999996</v>
      </c>
      <c r="J12" s="2">
        <v>37228687.169999994</v>
      </c>
      <c r="K12" s="2">
        <v>43954525.7000001</v>
      </c>
      <c r="L12" s="2">
        <v>40425130.56</v>
      </c>
      <c r="M12" s="2">
        <v>40280597.3</v>
      </c>
      <c r="N12" s="7">
        <f t="shared" si="0"/>
        <v>494556889.4800005</v>
      </c>
    </row>
    <row r="13" spans="1:14" ht="12.75">
      <c r="A13" t="s">
        <v>6</v>
      </c>
      <c r="B13" s="2">
        <v>81532264.24999999</v>
      </c>
      <c r="C13" s="17">
        <v>81644671.03999996</v>
      </c>
      <c r="D13" s="2">
        <v>81683472.65</v>
      </c>
      <c r="E13" s="2">
        <v>80651272.71999998</v>
      </c>
      <c r="F13" s="2">
        <v>79455617.07000001</v>
      </c>
      <c r="G13" s="2">
        <v>79243619.53</v>
      </c>
      <c r="H13" s="2">
        <v>84883863.08999997</v>
      </c>
      <c r="I13" s="2">
        <v>80539147.59</v>
      </c>
      <c r="J13" s="2">
        <v>68616058.39</v>
      </c>
      <c r="K13" s="2">
        <v>82733494.76000002</v>
      </c>
      <c r="L13" s="2">
        <v>81634874.39999999</v>
      </c>
      <c r="M13" s="2">
        <v>82231772.24999996</v>
      </c>
      <c r="N13" s="7">
        <f t="shared" si="0"/>
        <v>964850127.7399999</v>
      </c>
    </row>
    <row r="14" spans="1:14" ht="12.75">
      <c r="A14" t="s">
        <v>7</v>
      </c>
      <c r="B14" s="2">
        <v>53158497.879999995</v>
      </c>
      <c r="C14" s="5">
        <v>29691325.089999996</v>
      </c>
      <c r="D14" s="2">
        <v>338909792.79</v>
      </c>
      <c r="E14" s="2">
        <v>75813057.77</v>
      </c>
      <c r="F14" s="2">
        <v>30111982</v>
      </c>
      <c r="G14" s="2">
        <v>291258980</v>
      </c>
      <c r="H14" s="2">
        <v>84387219</v>
      </c>
      <c r="I14" s="2">
        <v>50649109</v>
      </c>
      <c r="J14" s="2">
        <v>289641579</v>
      </c>
      <c r="K14" s="2">
        <v>344128377</v>
      </c>
      <c r="L14" s="2">
        <v>56940089</v>
      </c>
      <c r="M14" s="2">
        <v>358803339.47</v>
      </c>
      <c r="N14" s="7">
        <f t="shared" si="0"/>
        <v>2003493348</v>
      </c>
    </row>
    <row r="15" spans="1:14" ht="12.75">
      <c r="A15" t="s">
        <v>8</v>
      </c>
      <c r="B15" s="2">
        <v>97998243.03999999</v>
      </c>
      <c r="C15" s="5">
        <v>96413952.53999999</v>
      </c>
      <c r="D15" s="2">
        <v>96464046.67999999</v>
      </c>
      <c r="E15" s="2">
        <v>96533284.28999999</v>
      </c>
      <c r="F15" s="2">
        <v>96655712.34</v>
      </c>
      <c r="G15" s="2">
        <v>102704552</v>
      </c>
      <c r="H15" s="2">
        <v>111488522.1</v>
      </c>
      <c r="I15" s="2">
        <v>86618099.72</v>
      </c>
      <c r="J15" s="2">
        <v>99919956.74</v>
      </c>
      <c r="K15" s="2">
        <v>120878618.24</v>
      </c>
      <c r="L15" s="2">
        <v>139119847.11</v>
      </c>
      <c r="M15" s="2">
        <v>120613501.97</v>
      </c>
      <c r="N15" s="7">
        <f t="shared" si="0"/>
        <v>1265408336.7700002</v>
      </c>
    </row>
    <row r="16" spans="1:14" ht="12.75">
      <c r="A16" t="s">
        <v>9</v>
      </c>
      <c r="B16" s="2">
        <v>585023.12</v>
      </c>
      <c r="C16" s="5">
        <v>442176.07999999996</v>
      </c>
      <c r="D16" s="2">
        <v>9247185.64</v>
      </c>
      <c r="E16" s="2">
        <v>165827047.9</v>
      </c>
      <c r="F16" s="2">
        <v>8170009</v>
      </c>
      <c r="G16" s="2">
        <v>2531006</v>
      </c>
      <c r="H16" s="2">
        <v>832661</v>
      </c>
      <c r="I16" s="2">
        <v>88120336</v>
      </c>
      <c r="J16" s="2">
        <v>62044841</v>
      </c>
      <c r="K16" s="2">
        <v>176340541</v>
      </c>
      <c r="L16" s="2">
        <v>6135331</v>
      </c>
      <c r="M16" s="2">
        <v>184482084.83</v>
      </c>
      <c r="N16" s="7">
        <f t="shared" si="0"/>
        <v>704758242.57</v>
      </c>
    </row>
    <row r="17" spans="1:14" ht="12.75">
      <c r="A17" t="s">
        <v>10</v>
      </c>
      <c r="B17" s="1">
        <v>12873371.02</v>
      </c>
      <c r="C17" s="1">
        <v>15230368.490000002</v>
      </c>
      <c r="D17" s="1">
        <v>12230885.42</v>
      </c>
      <c r="E17" s="1">
        <v>12893858.23</v>
      </c>
      <c r="F17" s="1">
        <v>14787751</v>
      </c>
      <c r="G17" s="1">
        <v>15503680</v>
      </c>
      <c r="H17" s="1">
        <v>15918733</v>
      </c>
      <c r="I17" s="1">
        <v>12954664</v>
      </c>
      <c r="J17" s="1">
        <v>15441375</v>
      </c>
      <c r="K17" s="1">
        <v>18490619</v>
      </c>
      <c r="L17" s="1">
        <v>21065785</v>
      </c>
      <c r="M17" s="1">
        <v>18464022.52</v>
      </c>
      <c r="N17" s="7">
        <f t="shared" si="0"/>
        <v>185855112.68</v>
      </c>
    </row>
    <row r="18" spans="1:14" ht="12.75">
      <c r="A18" t="s">
        <v>11</v>
      </c>
      <c r="B18" s="2">
        <v>803.51</v>
      </c>
      <c r="C18" s="5">
        <v>18433.39</v>
      </c>
      <c r="D18" s="2">
        <v>110</v>
      </c>
      <c r="E18" s="2">
        <v>310</v>
      </c>
      <c r="F18" s="2">
        <v>51860</v>
      </c>
      <c r="G18" s="2">
        <v>10790</v>
      </c>
      <c r="H18" s="2">
        <v>25883</v>
      </c>
      <c r="I18" s="2">
        <v>4479</v>
      </c>
      <c r="J18" s="2">
        <v>9857</v>
      </c>
      <c r="K18" s="2">
        <v>4030</v>
      </c>
      <c r="L18" s="2">
        <v>9569</v>
      </c>
      <c r="M18" s="2">
        <v>6838.49</v>
      </c>
      <c r="N18" s="7">
        <f t="shared" si="0"/>
        <v>142963.38999999998</v>
      </c>
    </row>
    <row r="19" spans="1:14" ht="12.75">
      <c r="A19" t="s">
        <v>12</v>
      </c>
      <c r="B19" s="2">
        <v>12765964</v>
      </c>
      <c r="C19" s="5">
        <v>15192715.71</v>
      </c>
      <c r="D19" s="2">
        <v>12206829.02</v>
      </c>
      <c r="E19" s="2">
        <v>12883403.76</v>
      </c>
      <c r="F19" s="2">
        <v>14731661</v>
      </c>
      <c r="G19" s="2">
        <v>15466183</v>
      </c>
      <c r="H19" s="2">
        <v>15734324</v>
      </c>
      <c r="I19" s="2">
        <v>12712554</v>
      </c>
      <c r="J19" s="2">
        <v>15161972</v>
      </c>
      <c r="K19" s="2">
        <v>18414934</v>
      </c>
      <c r="L19" s="2">
        <v>21015807</v>
      </c>
      <c r="M19" s="2">
        <v>18360630.75</v>
      </c>
      <c r="N19" s="7">
        <f t="shared" si="0"/>
        <v>184646978.24</v>
      </c>
    </row>
    <row r="20" spans="1:14" ht="12.75">
      <c r="A20" t="s">
        <v>13</v>
      </c>
      <c r="B20" s="2">
        <v>106603.51</v>
      </c>
      <c r="C20" s="5">
        <v>19219.39</v>
      </c>
      <c r="D20" s="2">
        <v>23946.4</v>
      </c>
      <c r="E20" s="2">
        <v>10144.47</v>
      </c>
      <c r="F20" s="2">
        <v>4230</v>
      </c>
      <c r="G20" s="2">
        <v>26707</v>
      </c>
      <c r="H20" s="2">
        <v>158526</v>
      </c>
      <c r="I20" s="2">
        <v>237631</v>
      </c>
      <c r="J20" s="2">
        <v>269546</v>
      </c>
      <c r="K20" s="2">
        <v>71655</v>
      </c>
      <c r="L20" s="2">
        <v>40409</v>
      </c>
      <c r="M20" s="2">
        <v>96553.28</v>
      </c>
      <c r="N20" s="7">
        <f t="shared" si="0"/>
        <v>1065171.05</v>
      </c>
    </row>
    <row r="21" spans="1:14" ht="12.75">
      <c r="A21" t="s">
        <v>14</v>
      </c>
      <c r="B21" s="2">
        <v>0</v>
      </c>
      <c r="C21" s="5">
        <v>268491.55</v>
      </c>
      <c r="D21" s="2">
        <v>2910.78</v>
      </c>
      <c r="E21" s="2">
        <v>1995</v>
      </c>
      <c r="F21" s="2">
        <v>666</v>
      </c>
      <c r="G21" s="2">
        <v>29193</v>
      </c>
      <c r="H21" s="2">
        <v>0</v>
      </c>
      <c r="I21" s="2">
        <v>2036</v>
      </c>
      <c r="J21" s="2">
        <v>0</v>
      </c>
      <c r="K21" s="2">
        <v>7055</v>
      </c>
      <c r="L21" s="2">
        <v>30505</v>
      </c>
      <c r="M21" s="2">
        <v>19798.8</v>
      </c>
      <c r="N21" s="7">
        <f t="shared" si="0"/>
        <v>362651.13</v>
      </c>
    </row>
    <row r="22" spans="1:14" ht="12.75">
      <c r="A22" t="s">
        <v>15</v>
      </c>
      <c r="B22" s="1">
        <v>2056678.1600000001</v>
      </c>
      <c r="C22" s="1">
        <v>1218442.24</v>
      </c>
      <c r="D22" s="1">
        <v>7012310.61</v>
      </c>
      <c r="E22" s="1">
        <v>2420593.86</v>
      </c>
      <c r="F22" s="1">
        <v>1048083</v>
      </c>
      <c r="G22" s="1">
        <v>6707736</v>
      </c>
      <c r="H22" s="1">
        <v>2232457</v>
      </c>
      <c r="I22" s="1">
        <v>1132125</v>
      </c>
      <c r="J22" s="1">
        <v>5729512</v>
      </c>
      <c r="K22" s="1">
        <v>10340216</v>
      </c>
      <c r="L22" s="1">
        <v>2211649</v>
      </c>
      <c r="M22" s="1">
        <v>7758813.71</v>
      </c>
      <c r="N22" s="7">
        <f t="shared" si="0"/>
        <v>49868616.580000006</v>
      </c>
    </row>
    <row r="23" spans="1:14" ht="12.75">
      <c r="A23" t="s">
        <v>16</v>
      </c>
      <c r="B23" s="2">
        <v>1110241.74</v>
      </c>
      <c r="C23" s="5">
        <v>1218442.24</v>
      </c>
      <c r="D23" s="2">
        <v>819193.61</v>
      </c>
      <c r="E23" s="2">
        <v>1420788.44</v>
      </c>
      <c r="F23" s="2">
        <v>1048083</v>
      </c>
      <c r="G23" s="2">
        <v>1203479</v>
      </c>
      <c r="H23" s="2">
        <v>1170102</v>
      </c>
      <c r="I23" s="2">
        <v>1132125</v>
      </c>
      <c r="J23" s="2">
        <v>1675204</v>
      </c>
      <c r="K23" s="2">
        <v>2343721</v>
      </c>
      <c r="L23" s="2">
        <v>1172090</v>
      </c>
      <c r="M23" s="2">
        <v>1071140.79</v>
      </c>
      <c r="N23" s="7">
        <f t="shared" si="0"/>
        <v>15384610.82</v>
      </c>
    </row>
    <row r="24" spans="1:14" ht="12.75">
      <c r="A24" t="s">
        <v>17</v>
      </c>
      <c r="B24" s="2">
        <v>946436.42</v>
      </c>
      <c r="C24" s="5">
        <v>0</v>
      </c>
      <c r="D24" s="2">
        <v>6193117</v>
      </c>
      <c r="E24" s="2">
        <v>999805.42</v>
      </c>
      <c r="F24" s="2">
        <v>0</v>
      </c>
      <c r="G24" s="2">
        <v>5504257</v>
      </c>
      <c r="H24" s="2">
        <v>1062355</v>
      </c>
      <c r="I24" s="2">
        <v>0</v>
      </c>
      <c r="J24" s="2">
        <v>4054308</v>
      </c>
      <c r="K24" s="2">
        <v>7996495</v>
      </c>
      <c r="L24" s="2">
        <v>1039559</v>
      </c>
      <c r="M24" s="2">
        <v>6687672.92</v>
      </c>
      <c r="N24" s="7">
        <f t="shared" si="0"/>
        <v>34484005.76</v>
      </c>
    </row>
    <row r="25" spans="1:14" ht="12.75">
      <c r="A25" t="s">
        <v>18</v>
      </c>
      <c r="B25" s="1">
        <v>133002942.98788968</v>
      </c>
      <c r="C25" s="1">
        <v>131605891.7273305</v>
      </c>
      <c r="D25" s="1">
        <v>127180420.50574188</v>
      </c>
      <c r="E25" s="1">
        <v>133957919.0511904</v>
      </c>
      <c r="F25" s="1">
        <v>131999137.85073584</v>
      </c>
      <c r="G25" s="1">
        <v>132480732.83370535</v>
      </c>
      <c r="H25" s="1">
        <v>136232238.97</v>
      </c>
      <c r="I25" s="1">
        <v>135064625.72100404</v>
      </c>
      <c r="J25" s="1">
        <v>136543579.53836116</v>
      </c>
      <c r="K25" s="1">
        <v>150639765.22277832</v>
      </c>
      <c r="L25" s="1">
        <v>139427140.6913226</v>
      </c>
      <c r="M25" s="1">
        <v>139463595.87</v>
      </c>
      <c r="N25" s="7">
        <f t="shared" si="0"/>
        <v>1627597990.9700599</v>
      </c>
    </row>
    <row r="26" spans="1:14" ht="12.75">
      <c r="A26" t="s">
        <v>19</v>
      </c>
      <c r="B26" s="1">
        <v>108135995.2262934</v>
      </c>
      <c r="C26" s="1">
        <v>108013741.52610792</v>
      </c>
      <c r="D26" s="1">
        <v>103838310.51326573</v>
      </c>
      <c r="E26" s="1">
        <v>112236163.8840562</v>
      </c>
      <c r="F26" s="1">
        <v>108940348.14007185</v>
      </c>
      <c r="G26" s="1">
        <v>108676428.32167247</v>
      </c>
      <c r="H26" s="1">
        <v>111377702.92</v>
      </c>
      <c r="I26" s="1">
        <v>110875355.69217727</v>
      </c>
      <c r="J26" s="1">
        <v>112641304.61583285</v>
      </c>
      <c r="K26" s="1">
        <v>123428617.26896703</v>
      </c>
      <c r="L26" s="1">
        <v>113709706.0758245</v>
      </c>
      <c r="M26" s="1">
        <v>113798312.98</v>
      </c>
      <c r="N26" s="7">
        <f t="shared" si="0"/>
        <v>1335671987.1642692</v>
      </c>
    </row>
    <row r="27" spans="1:14" ht="12.75">
      <c r="A27" t="s">
        <v>20</v>
      </c>
      <c r="B27" s="1">
        <v>19251120.77513341</v>
      </c>
      <c r="C27" s="1">
        <v>18381784.52122678</v>
      </c>
      <c r="D27" s="1">
        <v>18970190.502341155</v>
      </c>
      <c r="E27" s="1">
        <v>18138421.174397644</v>
      </c>
      <c r="F27" s="1">
        <v>18945421.87065444</v>
      </c>
      <c r="G27" s="1">
        <v>19256542.790278476</v>
      </c>
      <c r="H27" s="1">
        <v>19547193.200000003</v>
      </c>
      <c r="I27" s="1">
        <v>19098451.19882676</v>
      </c>
      <c r="J27" s="1">
        <v>19323897.3625283</v>
      </c>
      <c r="K27" s="1">
        <v>21769933.013811298</v>
      </c>
      <c r="L27" s="1">
        <v>20619531.785498068</v>
      </c>
      <c r="M27" s="2">
        <v>21479663.4</v>
      </c>
      <c r="N27" s="7">
        <f t="shared" si="0"/>
        <v>234782151.5946963</v>
      </c>
    </row>
    <row r="28" spans="1:14" ht="12.75">
      <c r="A28" t="s">
        <v>21</v>
      </c>
      <c r="B28" s="2">
        <v>19251120.77513341</v>
      </c>
      <c r="C28" s="2">
        <v>18381784.52122678</v>
      </c>
      <c r="D28" s="2">
        <v>18970190.502341155</v>
      </c>
      <c r="E28" s="2">
        <v>18138421.174397644</v>
      </c>
      <c r="F28" s="2">
        <v>18945421.87065444</v>
      </c>
      <c r="G28" s="1">
        <v>19256542.790278476</v>
      </c>
      <c r="H28" s="1">
        <v>19547193.200000003</v>
      </c>
      <c r="I28" s="2">
        <v>19098451.19882676</v>
      </c>
      <c r="J28" s="2">
        <v>19323897.3625283</v>
      </c>
      <c r="K28" s="2">
        <v>21769933.013811298</v>
      </c>
      <c r="L28" s="2">
        <v>20619531.785498068</v>
      </c>
      <c r="M28" s="2">
        <v>21479663.4</v>
      </c>
      <c r="N28" s="7">
        <f t="shared" si="0"/>
        <v>234782151.5946963</v>
      </c>
    </row>
    <row r="29" spans="1:14" ht="12.75">
      <c r="A29" t="s">
        <v>22</v>
      </c>
      <c r="B29" s="2">
        <v>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7">
        <f t="shared" si="0"/>
        <v>0</v>
      </c>
    </row>
    <row r="30" spans="1:14" ht="12.75">
      <c r="A30" t="s">
        <v>23</v>
      </c>
      <c r="B30" s="2">
        <v>5615826.986462862</v>
      </c>
      <c r="C30" s="2">
        <v>5210365.679995803</v>
      </c>
      <c r="D30" s="2">
        <v>4371919.490134999</v>
      </c>
      <c r="E30" s="2">
        <v>3583333.9927365617</v>
      </c>
      <c r="F30" s="2">
        <v>4113367.8400095394</v>
      </c>
      <c r="G30" s="2">
        <v>4547761.721754395</v>
      </c>
      <c r="H30" s="2">
        <v>5307342.85</v>
      </c>
      <c r="I30" s="2">
        <v>5090818.83</v>
      </c>
      <c r="J30" s="2">
        <v>4578377.5600000005</v>
      </c>
      <c r="K30" s="2">
        <v>5441214.94</v>
      </c>
      <c r="L30" s="2">
        <v>5097902.829999999</v>
      </c>
      <c r="M30" s="2">
        <v>4185619.49</v>
      </c>
      <c r="N30" s="7">
        <f t="shared" si="0"/>
        <v>57143852.21109416</v>
      </c>
    </row>
    <row r="31" spans="1:14" ht="12.75">
      <c r="A31" t="s">
        <v>24</v>
      </c>
      <c r="B31" s="2">
        <v>52440535.97999996</v>
      </c>
      <c r="C31" s="2">
        <v>52347257.23</v>
      </c>
      <c r="D31" s="2">
        <v>50799596.89999999</v>
      </c>
      <c r="E31" s="2">
        <v>54098315.52999999</v>
      </c>
      <c r="F31" s="2">
        <v>52682745.01000001</v>
      </c>
      <c r="G31" s="2">
        <v>52259598.22000001</v>
      </c>
      <c r="H31" s="2">
        <v>53731001.23</v>
      </c>
      <c r="I31" s="2">
        <v>53501577.16999998</v>
      </c>
      <c r="J31" s="2">
        <v>53852177.32</v>
      </c>
      <c r="K31" s="2">
        <v>59529003.57999998</v>
      </c>
      <c r="L31" s="2">
        <v>55268715.73</v>
      </c>
      <c r="M31" s="2">
        <v>55576337.839999996</v>
      </c>
      <c r="N31" s="7">
        <f t="shared" si="0"/>
        <v>646086861.7399999</v>
      </c>
    </row>
    <row r="32" spans="1:14" ht="12.75">
      <c r="A32" t="s">
        <v>25</v>
      </c>
      <c r="B32" s="1">
        <v>93774508.13</v>
      </c>
      <c r="C32" s="1">
        <v>91427356.99000001</v>
      </c>
      <c r="D32" s="1">
        <v>98261196.07</v>
      </c>
      <c r="E32" s="1">
        <v>93569604.43</v>
      </c>
      <c r="F32" s="1">
        <v>95354929.32</v>
      </c>
      <c r="G32" s="1">
        <v>82838734.02000001</v>
      </c>
      <c r="H32" s="1">
        <v>80698783.71000001</v>
      </c>
      <c r="I32" s="1">
        <v>81378432.18</v>
      </c>
      <c r="J32" s="1">
        <v>75999688.1</v>
      </c>
      <c r="K32" s="1">
        <v>80435961.43</v>
      </c>
      <c r="L32" s="1">
        <v>81035783.03</v>
      </c>
      <c r="M32" s="1">
        <v>83464288.93</v>
      </c>
      <c r="N32" s="7">
        <f t="shared" si="0"/>
        <v>1038239266.3400002</v>
      </c>
    </row>
    <row r="33" spans="1:14" ht="12.75">
      <c r="A33" t="s">
        <v>26</v>
      </c>
      <c r="B33" s="2">
        <v>57682393.35</v>
      </c>
      <c r="C33" s="5">
        <v>56343913.89</v>
      </c>
      <c r="D33" s="2">
        <v>63070943.78</v>
      </c>
      <c r="E33" s="2">
        <v>58876274.98</v>
      </c>
      <c r="F33" s="2">
        <v>56069342</v>
      </c>
      <c r="G33" s="2">
        <v>48855557</v>
      </c>
      <c r="H33" s="2">
        <v>44150950</v>
      </c>
      <c r="I33" s="2">
        <v>46004652</v>
      </c>
      <c r="J33" s="2">
        <v>44316727</v>
      </c>
      <c r="K33" s="2">
        <v>43647101</v>
      </c>
      <c r="L33" s="2">
        <v>45426406</v>
      </c>
      <c r="M33" s="2">
        <v>47789187.44</v>
      </c>
      <c r="N33" s="7">
        <f t="shared" si="0"/>
        <v>612233448.44</v>
      </c>
    </row>
    <row r="34" spans="1:14" ht="12.75">
      <c r="A34" t="s">
        <v>27</v>
      </c>
      <c r="B34" s="2">
        <v>35083443.1</v>
      </c>
      <c r="C34" s="17">
        <v>35292503.59</v>
      </c>
      <c r="D34" s="4">
        <v>35190252.29</v>
      </c>
      <c r="E34" s="2">
        <v>34693329.45</v>
      </c>
      <c r="F34" s="4">
        <v>39285587.32</v>
      </c>
      <c r="G34" s="2">
        <v>33983177.02</v>
      </c>
      <c r="H34" s="2">
        <v>36547833.71</v>
      </c>
      <c r="I34" s="2">
        <v>35373780.18</v>
      </c>
      <c r="J34" s="2">
        <v>31682961.1</v>
      </c>
      <c r="K34" s="2">
        <v>36788860.43</v>
      </c>
      <c r="L34" s="2">
        <v>35609377.03</v>
      </c>
      <c r="M34" s="2">
        <v>35675101.49</v>
      </c>
      <c r="N34" s="7">
        <f t="shared" si="0"/>
        <v>425206206.71000004</v>
      </c>
    </row>
    <row r="35" spans="1:14" ht="12.75">
      <c r="A35" t="s">
        <v>28</v>
      </c>
      <c r="B35" s="1">
        <v>19174961.830000002</v>
      </c>
      <c r="C35" s="1">
        <v>18811634</v>
      </c>
      <c r="D35" s="1">
        <v>18401744.25</v>
      </c>
      <c r="E35" s="1">
        <v>18985836.919999998</v>
      </c>
      <c r="F35" s="1">
        <v>18900531.259999998</v>
      </c>
      <c r="G35" s="1">
        <v>18804934.43</v>
      </c>
      <c r="H35" s="1">
        <v>19693401.88</v>
      </c>
      <c r="I35" s="1">
        <v>19419244.22</v>
      </c>
      <c r="J35" s="1">
        <v>19193298.490000002</v>
      </c>
      <c r="K35" s="1">
        <v>21581112.24</v>
      </c>
      <c r="L35" s="1">
        <v>20013677.09</v>
      </c>
      <c r="M35" s="1">
        <v>20094161.9</v>
      </c>
      <c r="N35" s="7">
        <f t="shared" si="0"/>
        <v>233074538.51000002</v>
      </c>
    </row>
    <row r="36" spans="1:14" ht="12.75">
      <c r="A36" t="s">
        <v>29</v>
      </c>
      <c r="B36" s="2">
        <v>525487.23</v>
      </c>
      <c r="C36" s="2">
        <v>475866.07</v>
      </c>
      <c r="D36" s="2">
        <v>494828.17</v>
      </c>
      <c r="E36" s="2">
        <v>509584.46</v>
      </c>
      <c r="F36" s="2">
        <v>487386.97</v>
      </c>
      <c r="G36" s="2">
        <v>493690.64</v>
      </c>
      <c r="H36" s="2">
        <v>539142.89</v>
      </c>
      <c r="I36" s="2">
        <v>505075.4</v>
      </c>
      <c r="J36" s="2">
        <v>492323.82</v>
      </c>
      <c r="K36" s="2">
        <v>575896.49</v>
      </c>
      <c r="L36" s="2">
        <v>512084.26</v>
      </c>
      <c r="M36" s="2">
        <v>514990.57</v>
      </c>
      <c r="N36" s="7">
        <f t="shared" si="0"/>
        <v>6126356.970000001</v>
      </c>
    </row>
    <row r="37" spans="1:14" ht="12.75">
      <c r="A37" t="s">
        <v>30</v>
      </c>
      <c r="B37" s="2">
        <v>1389252.86</v>
      </c>
      <c r="C37" s="2">
        <v>1302485.63</v>
      </c>
      <c r="D37" s="2">
        <v>1288514.04</v>
      </c>
      <c r="E37" s="2">
        <v>1344160.33</v>
      </c>
      <c r="F37" s="2">
        <v>1323655.35</v>
      </c>
      <c r="G37" s="2">
        <v>1277137.45</v>
      </c>
      <c r="H37" s="2">
        <v>1375474.89</v>
      </c>
      <c r="I37" s="2">
        <v>1363557.78</v>
      </c>
      <c r="J37" s="2">
        <v>1357112.7</v>
      </c>
      <c r="K37" s="2">
        <v>1496427.69</v>
      </c>
      <c r="L37" s="2">
        <v>1401096.55</v>
      </c>
      <c r="M37" s="2">
        <v>1411516.24</v>
      </c>
      <c r="N37" s="7">
        <f t="shared" si="0"/>
        <v>16330391.51</v>
      </c>
    </row>
    <row r="38" spans="1:14" ht="12.75">
      <c r="A38" t="s">
        <v>31</v>
      </c>
      <c r="B38" s="2">
        <v>17227991.19</v>
      </c>
      <c r="C38" s="2">
        <v>17007541.98</v>
      </c>
      <c r="D38" s="2">
        <v>16588606.73</v>
      </c>
      <c r="E38" s="2">
        <v>17098315.38</v>
      </c>
      <c r="F38" s="2">
        <v>17057641.04</v>
      </c>
      <c r="G38" s="2">
        <v>17001210.82</v>
      </c>
      <c r="H38" s="2">
        <v>17743750.2</v>
      </c>
      <c r="I38" s="2">
        <v>17518541.9</v>
      </c>
      <c r="J38" s="2">
        <v>17313004.44</v>
      </c>
      <c r="K38" s="2">
        <v>19475653.2</v>
      </c>
      <c r="L38" s="2">
        <v>18071889.41</v>
      </c>
      <c r="M38" s="2">
        <v>18135711.05</v>
      </c>
      <c r="N38" s="7">
        <f t="shared" si="0"/>
        <v>210239857.33999997</v>
      </c>
    </row>
    <row r="39" spans="1:14" ht="12.75">
      <c r="A39" t="s">
        <v>32</v>
      </c>
      <c r="B39" s="2">
        <v>32230.55</v>
      </c>
      <c r="C39" s="2">
        <v>25740.32</v>
      </c>
      <c r="D39" s="2">
        <v>29795.31</v>
      </c>
      <c r="E39" s="2">
        <v>33776.75</v>
      </c>
      <c r="F39" s="2">
        <v>31847.9</v>
      </c>
      <c r="G39" s="2">
        <v>32895.52</v>
      </c>
      <c r="H39" s="2">
        <v>35033.9</v>
      </c>
      <c r="I39" s="2">
        <v>32069.14</v>
      </c>
      <c r="J39" s="2">
        <v>30857.53</v>
      </c>
      <c r="K39" s="2">
        <v>33134.86</v>
      </c>
      <c r="L39" s="2">
        <v>28606.87</v>
      </c>
      <c r="M39" s="2">
        <v>31944.04</v>
      </c>
      <c r="N39" s="7">
        <f t="shared" si="0"/>
        <v>377932.6899999999</v>
      </c>
    </row>
    <row r="40" spans="1:14" ht="12.75">
      <c r="A40" t="s">
        <v>33</v>
      </c>
      <c r="B40" s="2">
        <v>654166.48</v>
      </c>
      <c r="C40" s="5">
        <v>544244.05</v>
      </c>
      <c r="D40" s="2">
        <v>544489.7</v>
      </c>
      <c r="E40" s="2">
        <v>616541.26</v>
      </c>
      <c r="F40" s="2">
        <v>557099.99</v>
      </c>
      <c r="G40" s="2">
        <v>588568.55</v>
      </c>
      <c r="H40" s="2">
        <v>687825.32</v>
      </c>
      <c r="I40" s="2">
        <v>600278.58</v>
      </c>
      <c r="J40" s="2">
        <v>630791.44</v>
      </c>
      <c r="K40" s="2">
        <v>709862.71</v>
      </c>
      <c r="L40" s="2">
        <v>612748.44</v>
      </c>
      <c r="M40" s="2">
        <v>623283.17</v>
      </c>
      <c r="N40" s="7">
        <f t="shared" si="0"/>
        <v>7369899.6899999995</v>
      </c>
    </row>
    <row r="41" spans="1:14" ht="12.75">
      <c r="A41" t="s">
        <v>34</v>
      </c>
      <c r="B41" s="2">
        <v>10866227.02</v>
      </c>
      <c r="C41" s="5">
        <v>11864887.27</v>
      </c>
      <c r="D41" s="2">
        <v>11786790.14</v>
      </c>
      <c r="E41" s="2">
        <v>10014855.28</v>
      </c>
      <c r="F41" s="2">
        <v>11228687.24</v>
      </c>
      <c r="G41" s="2">
        <v>11961987.23</v>
      </c>
      <c r="H41" s="2">
        <v>11408844.89</v>
      </c>
      <c r="I41" s="2">
        <v>13049338.9</v>
      </c>
      <c r="J41" s="2">
        <v>13994226.79</v>
      </c>
      <c r="K41" s="2">
        <v>16212851.79</v>
      </c>
      <c r="L41" s="2">
        <v>14934172.73</v>
      </c>
      <c r="M41" s="2">
        <v>13113577.98</v>
      </c>
      <c r="N41" s="7">
        <f t="shared" si="0"/>
        <v>150436447.26</v>
      </c>
    </row>
    <row r="42" spans="1:14" ht="12.75">
      <c r="A42" t="s">
        <v>35</v>
      </c>
      <c r="B42" s="2">
        <v>1438486.8</v>
      </c>
      <c r="C42" s="5">
        <v>1269133.26</v>
      </c>
      <c r="D42" s="2">
        <v>1356399.09</v>
      </c>
      <c r="E42" s="2">
        <v>1457942.04</v>
      </c>
      <c r="F42" s="2">
        <v>1258781.19</v>
      </c>
      <c r="G42" s="2">
        <v>1480515.55</v>
      </c>
      <c r="H42" s="2">
        <v>1558845.62</v>
      </c>
      <c r="I42" s="2">
        <v>1389137.03</v>
      </c>
      <c r="J42" s="2">
        <v>1666102.72</v>
      </c>
      <c r="K42" s="2">
        <v>1756758.38</v>
      </c>
      <c r="L42" s="2">
        <v>1472975.46</v>
      </c>
      <c r="M42" s="2">
        <v>1492881.18</v>
      </c>
      <c r="N42" s="7">
        <f t="shared" si="0"/>
        <v>17597958.32</v>
      </c>
    </row>
    <row r="43" spans="1:14" ht="12.75">
      <c r="A43" t="s">
        <v>36</v>
      </c>
      <c r="B43" s="2">
        <v>761380.48</v>
      </c>
      <c r="C43" s="5">
        <v>750623.66</v>
      </c>
      <c r="D43" s="2">
        <v>810179.54</v>
      </c>
      <c r="E43" s="2">
        <v>898873.42</v>
      </c>
      <c r="F43" s="2">
        <v>805093.3</v>
      </c>
      <c r="G43" s="2">
        <v>817214.07</v>
      </c>
      <c r="H43" s="2">
        <v>811584</v>
      </c>
      <c r="I43" s="2">
        <v>650800.99</v>
      </c>
      <c r="J43" s="2">
        <v>809399.99</v>
      </c>
      <c r="K43" s="2">
        <v>779111.19</v>
      </c>
      <c r="L43" s="2">
        <v>616388.61</v>
      </c>
      <c r="M43" s="2">
        <v>628024.34</v>
      </c>
      <c r="N43" s="7">
        <f t="shared" si="0"/>
        <v>9138673.59</v>
      </c>
    </row>
    <row r="44" spans="1:14" ht="12.75">
      <c r="A44" t="s">
        <v>37</v>
      </c>
      <c r="B44" s="2">
        <v>4517868.970000001</v>
      </c>
      <c r="C44" s="5">
        <v>16502993.939999998</v>
      </c>
      <c r="D44" s="2">
        <v>11652742.09</v>
      </c>
      <c r="E44" s="2">
        <v>7160341.430000001</v>
      </c>
      <c r="F44" s="2">
        <v>7160341.430000001</v>
      </c>
      <c r="G44" s="2">
        <v>32576172</v>
      </c>
      <c r="H44" s="2">
        <v>14133646</v>
      </c>
      <c r="I44" s="2">
        <v>5936778</v>
      </c>
      <c r="J44" s="2">
        <v>9915569</v>
      </c>
      <c r="K44" s="2">
        <v>11988894</v>
      </c>
      <c r="L44" s="2">
        <v>6659146</v>
      </c>
      <c r="M44" s="2">
        <v>8539583.21</v>
      </c>
      <c r="N44" s="7">
        <f t="shared" si="0"/>
        <v>136744076.07</v>
      </c>
    </row>
    <row r="45" spans="1:14" ht="12.75">
      <c r="A45" t="s">
        <v>38</v>
      </c>
      <c r="B45" s="2">
        <v>4373246.93</v>
      </c>
      <c r="C45" s="5">
        <v>1561566.12</v>
      </c>
      <c r="D45" s="2">
        <v>1680237.69</v>
      </c>
      <c r="E45" s="2">
        <v>1412578.0899999999</v>
      </c>
      <c r="F45" s="2">
        <v>1096382</v>
      </c>
      <c r="G45" s="2">
        <v>1215105</v>
      </c>
      <c r="H45" s="2">
        <v>1076496</v>
      </c>
      <c r="I45" s="2">
        <v>13323265</v>
      </c>
      <c r="J45" s="2">
        <v>6199869</v>
      </c>
      <c r="K45" s="2">
        <v>3069843</v>
      </c>
      <c r="L45" s="2">
        <v>3303132</v>
      </c>
      <c r="M45" s="2">
        <v>22238661.42</v>
      </c>
      <c r="N45" s="7">
        <f t="shared" si="0"/>
        <v>60550382.25</v>
      </c>
    </row>
    <row r="46" spans="1:14" ht="12.75">
      <c r="A46" s="12" t="s">
        <v>73</v>
      </c>
      <c r="B46" s="13" t="s">
        <v>75</v>
      </c>
      <c r="C46" s="13" t="s">
        <v>75</v>
      </c>
      <c r="D46" s="13" t="s">
        <v>75</v>
      </c>
      <c r="E46" s="13" t="s">
        <v>75</v>
      </c>
      <c r="F46" s="13" t="s">
        <v>75</v>
      </c>
      <c r="G46" s="13" t="s">
        <v>75</v>
      </c>
      <c r="H46" s="13" t="s">
        <v>75</v>
      </c>
      <c r="I46" s="13" t="s">
        <v>75</v>
      </c>
      <c r="J46" s="13" t="s">
        <v>75</v>
      </c>
      <c r="K46" s="13" t="s">
        <v>75</v>
      </c>
      <c r="L46" s="13" t="s">
        <v>75</v>
      </c>
      <c r="M46" s="13" t="s">
        <v>75</v>
      </c>
      <c r="N46" s="13" t="s">
        <v>75</v>
      </c>
    </row>
    <row r="47" spans="1:14" ht="12.75">
      <c r="A47" t="s">
        <v>40</v>
      </c>
      <c r="B47" s="14">
        <f aca="true" t="shared" si="1" ref="B47:M47">SUM(B10,B14:B17,B21:B22,B25,B31:B32,B35,B40:B45)</f>
        <v>2066650321.9478896</v>
      </c>
      <c r="C47" s="14">
        <f t="shared" si="1"/>
        <v>1987504256.4173303</v>
      </c>
      <c r="D47" s="14">
        <f t="shared" si="1"/>
        <v>2266826148.9357424</v>
      </c>
      <c r="E47" s="14">
        <f t="shared" si="1"/>
        <v>2173841790.4411907</v>
      </c>
      <c r="F47" s="14">
        <f t="shared" si="1"/>
        <v>1993447855.1507459</v>
      </c>
      <c r="G47" s="14">
        <f t="shared" si="1"/>
        <v>2373807028.6837053</v>
      </c>
      <c r="H47" s="14">
        <f t="shared" si="1"/>
        <v>2392079519.81</v>
      </c>
      <c r="I47" s="14">
        <f t="shared" si="1"/>
        <v>2148349581.0709944</v>
      </c>
      <c r="J47" s="14">
        <f t="shared" si="1"/>
        <v>2468122924.088371</v>
      </c>
      <c r="K47" s="14">
        <f t="shared" si="1"/>
        <v>2868722199.932778</v>
      </c>
      <c r="L47" s="14">
        <f t="shared" si="1"/>
        <v>2210670317.4213233</v>
      </c>
      <c r="M47" s="14">
        <f t="shared" si="1"/>
        <v>2643471033.7200003</v>
      </c>
      <c r="N47" s="14">
        <f>SUM(N10,N14:N17,N21:N22,N25,N31:N32,N35,N40:N45)</f>
        <v>27593492977.620068</v>
      </c>
    </row>
    <row r="48" spans="1:14" ht="12.75">
      <c r="A48" t="s">
        <v>41</v>
      </c>
      <c r="B48" s="3" t="s">
        <v>0</v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8" t="s">
        <v>58</v>
      </c>
    </row>
    <row r="49" spans="1:14" ht="12.75">
      <c r="A49" t="s">
        <v>2</v>
      </c>
      <c r="B49" s="3" t="s">
        <v>57</v>
      </c>
      <c r="C49" s="3" t="s">
        <v>57</v>
      </c>
      <c r="D49" s="3" t="s">
        <v>57</v>
      </c>
      <c r="E49" s="3" t="s">
        <v>57</v>
      </c>
      <c r="F49" s="3" t="s">
        <v>57</v>
      </c>
      <c r="G49" s="3" t="s">
        <v>57</v>
      </c>
      <c r="H49" s="3" t="s">
        <v>57</v>
      </c>
      <c r="I49" s="3" t="s">
        <v>57</v>
      </c>
      <c r="J49" s="3" t="s">
        <v>57</v>
      </c>
      <c r="K49" s="3" t="s">
        <v>57</v>
      </c>
      <c r="L49" s="3" t="s">
        <v>57</v>
      </c>
      <c r="M49" s="3" t="s">
        <v>57</v>
      </c>
      <c r="N49" s="3" t="s">
        <v>57</v>
      </c>
    </row>
    <row r="50" spans="1:14" ht="12.75">
      <c r="A50" t="s">
        <v>42</v>
      </c>
      <c r="B50" s="1">
        <f>SUM(B51:B54)</f>
        <v>137138808.48000002</v>
      </c>
      <c r="C50" s="1">
        <v>131863255.43</v>
      </c>
      <c r="D50" s="1">
        <f aca="true" t="shared" si="2" ref="D50:J50">SUM(D51:D54)</f>
        <v>127494444.4</v>
      </c>
      <c r="E50" s="1">
        <f t="shared" si="2"/>
        <v>128690326.19</v>
      </c>
      <c r="F50" s="1">
        <f t="shared" si="2"/>
        <v>131187237.68</v>
      </c>
      <c r="G50" s="1">
        <f t="shared" si="2"/>
        <v>139610799.29999998</v>
      </c>
      <c r="H50" s="1">
        <f t="shared" si="2"/>
        <v>159248734.35000002</v>
      </c>
      <c r="I50" s="1">
        <f t="shared" si="2"/>
        <v>128261996.22999999</v>
      </c>
      <c r="J50" s="1">
        <f t="shared" si="2"/>
        <v>136185974.07</v>
      </c>
      <c r="K50" s="1">
        <v>151725606.20999998</v>
      </c>
      <c r="L50" s="1">
        <v>137993146.37</v>
      </c>
      <c r="M50" s="4">
        <v>131387283.18999998</v>
      </c>
      <c r="N50" s="7">
        <f aca="true" t="shared" si="3" ref="N50:N62">+SUM(B50:M50)</f>
        <v>1640787611.9</v>
      </c>
    </row>
    <row r="51" spans="1:14" ht="12.75">
      <c r="A51" t="s">
        <v>43</v>
      </c>
      <c r="B51" s="4">
        <v>68730103.05000001</v>
      </c>
      <c r="C51" s="1">
        <v>65425296.935</v>
      </c>
      <c r="D51" s="4">
        <v>62872807.57166667</v>
      </c>
      <c r="E51" s="4">
        <v>63390159.281666666</v>
      </c>
      <c r="F51" s="4">
        <v>64442166.32000001</v>
      </c>
      <c r="G51" s="4">
        <v>68258164.465</v>
      </c>
      <c r="H51" s="4">
        <v>78322023.48333333</v>
      </c>
      <c r="I51" s="4">
        <v>60541298.94166666</v>
      </c>
      <c r="J51" s="4">
        <v>64762582.758333325</v>
      </c>
      <c r="K51" s="4">
        <v>72785318.17999999</v>
      </c>
      <c r="L51" s="1">
        <v>64664012.76666667</v>
      </c>
      <c r="M51" s="4">
        <v>62927293.089999996</v>
      </c>
      <c r="N51" s="7">
        <f t="shared" si="3"/>
        <v>797121226.8433332</v>
      </c>
    </row>
    <row r="52" spans="1:14" ht="12.75">
      <c r="A52" t="s">
        <v>44</v>
      </c>
      <c r="B52" s="4">
        <v>18781538.145</v>
      </c>
      <c r="C52" s="1">
        <v>18263696.265</v>
      </c>
      <c r="D52" s="4">
        <v>18188236.810000002</v>
      </c>
      <c r="E52" s="4">
        <v>18394069.439999998</v>
      </c>
      <c r="F52" s="4">
        <v>18684065.535</v>
      </c>
      <c r="G52" s="4">
        <v>20400530.99</v>
      </c>
      <c r="H52" s="4">
        <v>23253615.135</v>
      </c>
      <c r="I52" s="1">
        <v>19295252.56</v>
      </c>
      <c r="J52" s="1">
        <v>20157039.35</v>
      </c>
      <c r="K52" s="1">
        <v>22003325.215</v>
      </c>
      <c r="L52" s="1">
        <v>22003325.215</v>
      </c>
      <c r="M52" s="4">
        <v>19512519.45</v>
      </c>
      <c r="N52" s="7">
        <f t="shared" si="3"/>
        <v>238937214.10999998</v>
      </c>
    </row>
    <row r="53" spans="1:14" ht="12.75">
      <c r="A53" t="s">
        <v>45</v>
      </c>
      <c r="B53" s="4">
        <v>25911430.16166667</v>
      </c>
      <c r="C53" s="1">
        <v>25177606.761666663</v>
      </c>
      <c r="D53" s="4">
        <v>23454349.72666667</v>
      </c>
      <c r="E53" s="4">
        <v>23679575.34166667</v>
      </c>
      <c r="F53" s="4">
        <v>24476250.95666667</v>
      </c>
      <c r="G53" s="4">
        <v>25388426.161666665</v>
      </c>
      <c r="H53" s="4">
        <v>28391622.03</v>
      </c>
      <c r="I53" s="1">
        <v>24711579.508333333</v>
      </c>
      <c r="J53" s="1">
        <v>26283789.960000005</v>
      </c>
      <c r="K53" s="1">
        <v>29519528.703333333</v>
      </c>
      <c r="L53" s="1">
        <v>26664454.194999993</v>
      </c>
      <c r="M53" s="4">
        <v>25028733.410000004</v>
      </c>
      <c r="N53" s="7">
        <f t="shared" si="3"/>
        <v>308687346.9166667</v>
      </c>
    </row>
    <row r="54" spans="1:14" ht="12.75">
      <c r="A54" t="s">
        <v>46</v>
      </c>
      <c r="B54" s="4">
        <v>23715737.123333335</v>
      </c>
      <c r="C54" s="1">
        <v>22996655.468333334</v>
      </c>
      <c r="D54" s="4">
        <v>22979050.291666664</v>
      </c>
      <c r="E54" s="4">
        <v>23226522.126666665</v>
      </c>
      <c r="F54" s="4">
        <v>23584754.868333332</v>
      </c>
      <c r="G54" s="4">
        <v>25563677.683333334</v>
      </c>
      <c r="H54" s="4">
        <v>29281473.701666668</v>
      </c>
      <c r="I54" s="1">
        <v>23713865.22</v>
      </c>
      <c r="J54" s="1">
        <v>24982562.001666665</v>
      </c>
      <c r="K54" s="1">
        <v>27417434.111666664</v>
      </c>
      <c r="L54" s="1">
        <v>24661354.19333333</v>
      </c>
      <c r="M54" s="4">
        <v>23918737.24</v>
      </c>
      <c r="N54" s="7">
        <f t="shared" si="3"/>
        <v>296041824.03</v>
      </c>
    </row>
    <row r="55" spans="1:14" ht="12.75">
      <c r="A55" t="s">
        <v>47</v>
      </c>
      <c r="B55" s="4">
        <v>612060.6599999999</v>
      </c>
      <c r="C55" s="1">
        <v>658581.52</v>
      </c>
      <c r="D55" s="4">
        <v>402746.19</v>
      </c>
      <c r="E55" s="4">
        <v>365467.1699999999</v>
      </c>
      <c r="F55" s="4">
        <v>401928.31000000006</v>
      </c>
      <c r="G55" s="4">
        <v>401191.7400000001</v>
      </c>
      <c r="H55" s="4">
        <v>403334.93</v>
      </c>
      <c r="I55" s="4">
        <v>494502.17</v>
      </c>
      <c r="J55" s="4">
        <v>670989.3399999999</v>
      </c>
      <c r="K55" s="4">
        <v>805905.65</v>
      </c>
      <c r="L55" s="1">
        <v>596038.83</v>
      </c>
      <c r="M55" s="4">
        <v>559671.8</v>
      </c>
      <c r="N55" s="7">
        <f t="shared" si="3"/>
        <v>6372418.31</v>
      </c>
    </row>
    <row r="56" spans="1:14" ht="12.75">
      <c r="A56" t="s">
        <v>48</v>
      </c>
      <c r="B56" s="2">
        <v>2313083.27</v>
      </c>
      <c r="C56" s="5">
        <v>1584290.5</v>
      </c>
      <c r="D56" s="5">
        <v>1534196.36</v>
      </c>
      <c r="E56" s="5">
        <v>1464958.75</v>
      </c>
      <c r="F56" s="5">
        <v>1116221.66</v>
      </c>
      <c r="G56" s="5">
        <v>1719066</v>
      </c>
      <c r="H56" s="5">
        <v>2308034.9</v>
      </c>
      <c r="I56" s="5">
        <v>2198504.28</v>
      </c>
      <c r="J56" s="5">
        <v>957062.26</v>
      </c>
      <c r="K56" s="5">
        <v>2737556.76</v>
      </c>
      <c r="L56" s="5">
        <v>1525095.89</v>
      </c>
      <c r="M56" s="5">
        <v>1872355.72</v>
      </c>
      <c r="N56" s="7">
        <f t="shared" si="3"/>
        <v>21330426.349999998</v>
      </c>
    </row>
    <row r="57" spans="1:14" ht="12.75">
      <c r="A57" t="s">
        <v>49</v>
      </c>
      <c r="B57" s="4">
        <v>67066025.79000001</v>
      </c>
      <c r="C57" s="1">
        <v>66904943.34000002</v>
      </c>
      <c r="D57" s="1">
        <v>65370779.16000001</v>
      </c>
      <c r="E57" s="1">
        <v>71226602.02000003</v>
      </c>
      <c r="F57" s="1">
        <v>67704191.28</v>
      </c>
      <c r="G57" s="1">
        <v>67223501.21999998</v>
      </c>
      <c r="H57" s="1">
        <v>69732910.12</v>
      </c>
      <c r="I57" s="4">
        <v>68209178.54000002</v>
      </c>
      <c r="J57" s="4">
        <v>68830582.69000001</v>
      </c>
      <c r="K57" s="4">
        <v>76946563.48</v>
      </c>
      <c r="L57" s="4">
        <v>70448068.27</v>
      </c>
      <c r="M57" s="4">
        <v>70300601.22999999</v>
      </c>
      <c r="N57" s="7">
        <f t="shared" si="3"/>
        <v>829963947.1400001</v>
      </c>
    </row>
    <row r="58" spans="1:16" ht="12.75">
      <c r="A58" t="s">
        <v>50</v>
      </c>
      <c r="B58" s="2">
        <v>6403912.38</v>
      </c>
      <c r="C58" s="5">
        <v>6333309.95</v>
      </c>
      <c r="D58" s="2">
        <v>6384884.100000001</v>
      </c>
      <c r="E58" s="2">
        <v>6676416.23</v>
      </c>
      <c r="F58" s="2">
        <v>6455268.04</v>
      </c>
      <c r="G58" s="2">
        <v>6388143.14</v>
      </c>
      <c r="H58" s="2">
        <v>6616094.05</v>
      </c>
      <c r="I58" s="2">
        <v>6482375.1899999995</v>
      </c>
      <c r="J58" s="2">
        <v>6552626.649999999</v>
      </c>
      <c r="K58" s="2">
        <v>7388842.56</v>
      </c>
      <c r="L58" s="2">
        <v>6675690.76</v>
      </c>
      <c r="M58" s="2">
        <v>6714613.829999998</v>
      </c>
      <c r="N58" s="7">
        <f t="shared" si="3"/>
        <v>79072176.88</v>
      </c>
      <c r="P58" s="15"/>
    </row>
    <row r="59" spans="1:14" ht="12.75">
      <c r="A59" t="s">
        <v>51</v>
      </c>
      <c r="B59" s="2">
        <v>45805022.800000004</v>
      </c>
      <c r="C59" s="5">
        <v>45729941.81000001</v>
      </c>
      <c r="D59" s="2">
        <v>45289729.96000001</v>
      </c>
      <c r="E59" s="2">
        <v>47957473.340000026</v>
      </c>
      <c r="F59" s="2">
        <v>46027278.58</v>
      </c>
      <c r="G59" s="2">
        <v>45647848.88999998</v>
      </c>
      <c r="H59" s="2">
        <v>47131069.61</v>
      </c>
      <c r="I59" s="2">
        <v>46078194.90000001</v>
      </c>
      <c r="J59" s="2">
        <v>46403118.940000005</v>
      </c>
      <c r="K59" s="2">
        <v>52489439.48</v>
      </c>
      <c r="L59" s="2">
        <v>47628743.46</v>
      </c>
      <c r="M59" s="2">
        <v>47883212.57999999</v>
      </c>
      <c r="N59" s="7">
        <f t="shared" si="3"/>
        <v>564071074.3500001</v>
      </c>
    </row>
    <row r="60" spans="1:14" ht="12.75">
      <c r="A60" t="s">
        <v>52</v>
      </c>
      <c r="B60" s="2">
        <v>14857090.609999998</v>
      </c>
      <c r="C60" s="5">
        <v>14841691.580000002</v>
      </c>
      <c r="D60" s="2">
        <v>13696165.1</v>
      </c>
      <c r="E60" s="2">
        <v>16592712.450000001</v>
      </c>
      <c r="F60" s="2">
        <v>15221644.66</v>
      </c>
      <c r="G60" s="2">
        <v>15187509.190000001</v>
      </c>
      <c r="H60" s="2">
        <v>15985746.46</v>
      </c>
      <c r="I60" s="2">
        <v>15648608.450000005</v>
      </c>
      <c r="J60" s="2">
        <v>15874837.100000003</v>
      </c>
      <c r="K60" s="2">
        <v>17068281.44</v>
      </c>
      <c r="L60" s="2">
        <v>16143634.05</v>
      </c>
      <c r="M60" s="2">
        <v>15702774.819999998</v>
      </c>
      <c r="N60" s="7">
        <f t="shared" si="3"/>
        <v>186820695.91000003</v>
      </c>
    </row>
    <row r="61" spans="1:14" ht="12.75">
      <c r="A61" t="s">
        <v>53</v>
      </c>
      <c r="B61" s="17">
        <v>63450850.57576756</v>
      </c>
      <c r="C61" s="17">
        <v>63952582.17312124</v>
      </c>
      <c r="D61" s="2">
        <v>63660885.54583726</v>
      </c>
      <c r="E61" s="2">
        <v>62717965.80385122</v>
      </c>
      <c r="F61" s="2">
        <v>73567869.79972665</v>
      </c>
      <c r="G61" s="2">
        <v>61428811.32030842</v>
      </c>
      <c r="H61" s="2">
        <v>65974268.12912062</v>
      </c>
      <c r="I61" s="2">
        <v>64493774.14906976</v>
      </c>
      <c r="J61" s="2">
        <v>62769106.20059038</v>
      </c>
      <c r="K61" s="2">
        <v>66382546.550253876</v>
      </c>
      <c r="L61" s="2">
        <v>64131497.34037658</v>
      </c>
      <c r="M61" s="2">
        <v>64185781.68949835</v>
      </c>
      <c r="N61" s="7">
        <f t="shared" si="3"/>
        <v>776715939.2775218</v>
      </c>
    </row>
    <row r="62" spans="1:14" ht="12.75">
      <c r="A62" t="s">
        <v>54</v>
      </c>
      <c r="B62" s="3">
        <v>0</v>
      </c>
      <c r="C62" s="3">
        <v>0</v>
      </c>
      <c r="D62" s="3">
        <v>0</v>
      </c>
      <c r="E62" s="3">
        <v>0</v>
      </c>
      <c r="F62" s="3">
        <v>0</v>
      </c>
      <c r="G62" s="3">
        <v>0</v>
      </c>
      <c r="H62" s="3">
        <v>0</v>
      </c>
      <c r="I62" s="3">
        <v>0</v>
      </c>
      <c r="J62" s="3">
        <v>0</v>
      </c>
      <c r="K62" s="3">
        <v>0</v>
      </c>
      <c r="L62" s="3">
        <v>0</v>
      </c>
      <c r="M62" s="3">
        <v>0</v>
      </c>
      <c r="N62" s="7">
        <f t="shared" si="3"/>
        <v>0</v>
      </c>
    </row>
    <row r="63" spans="1:14" ht="12.75">
      <c r="A63" t="s">
        <v>39</v>
      </c>
      <c r="B63" s="13" t="s">
        <v>74</v>
      </c>
      <c r="C63" s="13" t="s">
        <v>74</v>
      </c>
      <c r="D63" s="13" t="s">
        <v>74</v>
      </c>
      <c r="E63" s="13" t="s">
        <v>74</v>
      </c>
      <c r="F63" s="13" t="s">
        <v>74</v>
      </c>
      <c r="G63" s="13" t="s">
        <v>74</v>
      </c>
      <c r="H63" s="13" t="s">
        <v>74</v>
      </c>
      <c r="I63" s="13" t="s">
        <v>74</v>
      </c>
      <c r="J63" s="13" t="s">
        <v>74</v>
      </c>
      <c r="K63" s="13" t="s">
        <v>74</v>
      </c>
      <c r="L63" s="13" t="s">
        <v>74</v>
      </c>
      <c r="M63" s="13" t="s">
        <v>74</v>
      </c>
      <c r="N63" s="13" t="s">
        <v>74</v>
      </c>
    </row>
    <row r="64" spans="1:14" ht="12.75">
      <c r="A64" t="s">
        <v>55</v>
      </c>
      <c r="B64" s="4">
        <f>B50+B55+B56+B57+B61+B62</f>
        <v>270580828.7757676</v>
      </c>
      <c r="C64" s="4">
        <f>C50+C55+C56+C57+C61+C62</f>
        <v>264963652.96312127</v>
      </c>
      <c r="D64" s="4">
        <f>D50+D55+D56+D57+D61+D62</f>
        <v>258463051.65583727</v>
      </c>
      <c r="E64" s="4">
        <f aca="true" t="shared" si="4" ref="E64:M64">E50+E55+E56+E57+E61+E62</f>
        <v>264465319.93385124</v>
      </c>
      <c r="F64" s="4">
        <f t="shared" si="4"/>
        <v>273977448.7297267</v>
      </c>
      <c r="G64" s="4">
        <f t="shared" si="4"/>
        <v>270383369.58030844</v>
      </c>
      <c r="H64" s="4">
        <f t="shared" si="4"/>
        <v>297667282.42912066</v>
      </c>
      <c r="I64" s="4">
        <f t="shared" si="4"/>
        <v>263657955.36906978</v>
      </c>
      <c r="J64" s="4">
        <f t="shared" si="4"/>
        <v>269413714.5605904</v>
      </c>
      <c r="K64" s="4">
        <f t="shared" si="4"/>
        <v>298598178.65025383</v>
      </c>
      <c r="L64" s="4">
        <f t="shared" si="4"/>
        <v>274693846.7003766</v>
      </c>
      <c r="M64" s="4">
        <f t="shared" si="4"/>
        <v>268305693.6294983</v>
      </c>
      <c r="N64" s="7">
        <f>+SUM(B64:M64)</f>
        <v>3275170342.977522</v>
      </c>
    </row>
    <row r="65" spans="1:14" ht="12.75">
      <c r="A65" t="s">
        <v>39</v>
      </c>
      <c r="B65" s="13" t="s">
        <v>74</v>
      </c>
      <c r="C65" s="13" t="s">
        <v>74</v>
      </c>
      <c r="D65" s="13" t="s">
        <v>74</v>
      </c>
      <c r="E65" s="13" t="s">
        <v>74</v>
      </c>
      <c r="F65" s="13" t="s">
        <v>74</v>
      </c>
      <c r="G65" s="13" t="s">
        <v>74</v>
      </c>
      <c r="H65" s="13" t="s">
        <v>74</v>
      </c>
      <c r="I65" s="13" t="s">
        <v>74</v>
      </c>
      <c r="J65" s="13" t="s">
        <v>74</v>
      </c>
      <c r="K65" s="13" t="s">
        <v>74</v>
      </c>
      <c r="L65" s="13" t="s">
        <v>74</v>
      </c>
      <c r="M65" s="13" t="s">
        <v>74</v>
      </c>
      <c r="N65" s="13" t="s">
        <v>74</v>
      </c>
    </row>
    <row r="66" spans="1:14" ht="12.75">
      <c r="A66" t="s">
        <v>56</v>
      </c>
      <c r="B66" s="4">
        <f aca="true" t="shared" si="5" ref="B66:K66">B47+B64</f>
        <v>2337231150.723657</v>
      </c>
      <c r="C66" s="4">
        <f t="shared" si="5"/>
        <v>2252467909.3804517</v>
      </c>
      <c r="D66" s="4">
        <f t="shared" si="5"/>
        <v>2525289200.5915794</v>
      </c>
      <c r="E66" s="4">
        <f t="shared" si="5"/>
        <v>2438307110.375042</v>
      </c>
      <c r="F66" s="4">
        <f t="shared" si="5"/>
        <v>2267425303.8804727</v>
      </c>
      <c r="G66" s="4">
        <f t="shared" si="5"/>
        <v>2644190398.264014</v>
      </c>
      <c r="H66" s="4">
        <f t="shared" si="5"/>
        <v>2689746802.2391205</v>
      </c>
      <c r="I66" s="4">
        <f t="shared" si="5"/>
        <v>2412007536.440064</v>
      </c>
      <c r="J66" s="4">
        <f t="shared" si="5"/>
        <v>2737536638.648961</v>
      </c>
      <c r="K66" s="4">
        <f t="shared" si="5"/>
        <v>3167320378.5830317</v>
      </c>
      <c r="L66" s="4">
        <f>L47+L64</f>
        <v>2485364164.1217</v>
      </c>
      <c r="M66" s="4">
        <f>M47+M64</f>
        <v>2911776727.3494987</v>
      </c>
      <c r="N66" s="7">
        <f>+SUM(B66:M66)</f>
        <v>30868663320.59759</v>
      </c>
    </row>
    <row r="67" ht="12.75">
      <c r="L67" s="2"/>
    </row>
    <row r="68" ht="12.75">
      <c r="B68" s="2"/>
    </row>
    <row r="72" spans="2:13" ht="12.75"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</row>
    <row r="73" spans="2:13" ht="12.75"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</row>
    <row r="74" spans="2:13" ht="12.75"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</row>
    <row r="75" spans="2:13" ht="12.75"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</row>
    <row r="76" spans="2:13" ht="12.75"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</row>
    <row r="77" spans="2:13" ht="12.75"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</row>
    <row r="78" spans="2:13" ht="12.75"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</row>
    <row r="79" spans="2:13" ht="12.75"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</row>
    <row r="80" spans="2:13" ht="12.75"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</row>
    <row r="81" spans="2:13" ht="12.75"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</row>
    <row r="82" spans="2:13" ht="12.75"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</row>
    <row r="83" spans="2:13" ht="12.75"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</row>
    <row r="84" spans="2:13" ht="12.75"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</row>
    <row r="85" spans="2:13" ht="12.75"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</row>
    <row r="86" spans="2:13" ht="12.75"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</row>
    <row r="87" spans="2:13" ht="12.75"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</row>
    <row r="88" spans="2:13" ht="12.75"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</row>
    <row r="89" spans="2:13" ht="12.75"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</row>
    <row r="90" spans="2:13" ht="12.75"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</row>
    <row r="91" spans="2:13" ht="12.75"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</row>
    <row r="92" spans="2:13" ht="12.75"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</row>
    <row r="93" spans="2:13" ht="12.75"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</row>
    <row r="94" spans="2:13" ht="12.75"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</row>
    <row r="95" spans="2:13" ht="12.75"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</row>
    <row r="96" spans="2:13" ht="12.75"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</row>
    <row r="97" spans="2:13" ht="12.75"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</row>
    <row r="98" spans="2:13" ht="12.75"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</row>
    <row r="99" spans="2:13" ht="12.75"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</row>
    <row r="100" spans="2:13" ht="12.75"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</row>
    <row r="101" spans="2:13" ht="12.75"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</row>
    <row r="102" spans="2:13" ht="12.75"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</row>
    <row r="103" spans="2:13" ht="12.75"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</row>
    <row r="104" spans="2:13" ht="12.75"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</row>
    <row r="105" spans="2:13" ht="12.75"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</row>
    <row r="106" spans="2:13" ht="12.75"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</row>
    <row r="107" spans="2:13" ht="12.75"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</row>
    <row r="108" spans="2:14" ht="12.75"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</row>
    <row r="109" spans="2:13" ht="12.75"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</row>
    <row r="110" spans="2:13" ht="12.75">
      <c r="B110" s="3"/>
      <c r="C110" s="3"/>
      <c r="D110" s="4"/>
      <c r="E110" s="3"/>
      <c r="F110" s="3"/>
      <c r="G110" s="3"/>
      <c r="H110" s="3"/>
      <c r="I110" s="3"/>
      <c r="J110" s="3"/>
      <c r="K110" s="3"/>
      <c r="L110" s="3"/>
      <c r="M110" s="3"/>
    </row>
    <row r="111" spans="2:13" ht="12.75"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</row>
    <row r="112" spans="2:13" ht="12.75"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</row>
    <row r="113" spans="2:13" ht="12.75"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</row>
    <row r="114" spans="2:13" ht="12.75"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</row>
    <row r="115" spans="2:13" ht="12.75"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</row>
    <row r="116" spans="2:13" ht="12.75"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</row>
    <row r="117" spans="2:13" ht="12.75"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</row>
    <row r="118" spans="2:13" ht="12.75"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</row>
    <row r="119" spans="2:13" ht="12.75"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</row>
    <row r="120" spans="2:13" ht="12.75"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</row>
    <row r="121" spans="2:13" ht="12.75"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</row>
    <row r="122" spans="2:13" ht="12.75"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</row>
    <row r="123" spans="2:13" ht="12.75"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</row>
    <row r="124" spans="2:13" ht="12.75"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</row>
    <row r="125" spans="2:13" ht="12.75"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</row>
    <row r="126" spans="2:13" ht="12.75"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</row>
    <row r="127" spans="2:13" ht="12.75"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</row>
    <row r="128" spans="2:13" ht="12.75"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</row>
    <row r="133" spans="2:13" ht="12.75"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</row>
    <row r="134" spans="2:13" ht="12.75"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</row>
    <row r="135" spans="2:13" ht="12.75"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</row>
    <row r="136" spans="2:13" ht="12.75"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</row>
    <row r="137" spans="2:13" ht="12.75"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</row>
    <row r="138" spans="2:13" ht="12.75"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</row>
    <row r="139" spans="2:13" ht="12.75"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</row>
    <row r="140" spans="2:13" ht="12.75"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</row>
    <row r="141" spans="2:13" ht="12.75"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</row>
    <row r="142" spans="2:13" ht="12.75"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</row>
    <row r="143" spans="2:13" ht="12.75"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</row>
    <row r="144" spans="2:13" ht="12.75"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</row>
    <row r="145" spans="2:13" ht="12.75"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</row>
    <row r="146" spans="2:13" ht="12.75"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</row>
    <row r="147" spans="2:13" ht="12.75"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</row>
    <row r="148" spans="2:13" ht="12.75"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</row>
    <row r="149" spans="2:13" ht="12.75"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</row>
    <row r="150" spans="2:13" ht="12.75"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</row>
    <row r="151" spans="2:13" ht="12.75"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</row>
    <row r="152" spans="2:13" ht="12.75"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</row>
    <row r="153" spans="2:13" ht="12.75"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</row>
    <row r="154" spans="2:13" ht="12.75"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</row>
    <row r="155" spans="2:13" ht="12.75"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</row>
    <row r="156" spans="2:13" ht="12.75"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</row>
    <row r="157" spans="2:13" ht="12.75"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</row>
    <row r="158" spans="2:13" ht="12.75"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</row>
    <row r="159" spans="2:13" ht="12.75"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</row>
    <row r="160" spans="2:13" ht="12.75"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</row>
    <row r="161" spans="2:13" ht="12.75"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</row>
    <row r="162" spans="2:13" ht="12.75"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</row>
    <row r="163" spans="2:13" ht="12.75"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</row>
    <row r="164" spans="2:13" ht="12.75"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</row>
    <row r="165" spans="2:13" ht="12.75"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</row>
    <row r="166" spans="2:13" ht="12.75"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</row>
    <row r="167" spans="2:13" ht="12.75"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</row>
    <row r="168" spans="2:13" ht="12.75"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</row>
    <row r="169" spans="2:13" ht="12.75"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</row>
    <row r="170" spans="2:13" ht="12.75"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</row>
    <row r="171" spans="2:13" ht="12.75">
      <c r="B171" s="3"/>
      <c r="C171" s="3"/>
      <c r="D171" s="4"/>
      <c r="E171" s="3"/>
      <c r="F171" s="3"/>
      <c r="G171" s="3"/>
      <c r="H171" s="3"/>
      <c r="I171" s="3"/>
      <c r="J171" s="3"/>
      <c r="K171" s="3"/>
      <c r="L171" s="3"/>
      <c r="M171" s="3"/>
    </row>
    <row r="172" spans="2:13" ht="12.75"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</row>
    <row r="173" spans="2:13" ht="12.75"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</row>
    <row r="174" spans="2:13" ht="12.75"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</row>
    <row r="175" spans="2:13" ht="12.75"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</row>
    <row r="176" spans="2:13" ht="12.75"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</row>
    <row r="177" spans="2:13" ht="12.75"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</row>
    <row r="178" spans="2:13" ht="12.75"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</row>
    <row r="179" spans="2:13" ht="12.75"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</row>
    <row r="180" spans="2:13" ht="12.75"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</row>
    <row r="181" spans="2:13" ht="12.75"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</row>
    <row r="182" spans="2:13" ht="12.75"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</row>
    <row r="183" spans="2:13" ht="12.75"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</row>
    <row r="184" spans="2:13" ht="12.75"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</row>
    <row r="185" spans="2:13" ht="12.75"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</row>
    <row r="186" spans="2:13" ht="12.75"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</row>
    <row r="187" spans="2:13" ht="12.75"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</row>
    <row r="188" spans="2:13" ht="12.75"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</row>
    <row r="189" spans="2:13" ht="12.75"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</row>
    <row r="230" spans="2:13" ht="12.75"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</row>
    <row r="233" spans="2:13" ht="12.75"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</row>
    <row r="247" spans="2:13" ht="12.75"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</row>
    <row r="249" spans="2:13" ht="12.75"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</row>
    <row r="291" spans="2:13" ht="12.75"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</row>
    <row r="294" spans="2:13" ht="12.75"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</row>
    <row r="308" spans="2:13" ht="12.75"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</row>
    <row r="310" spans="2:13" ht="12.75"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</row>
  </sheetData>
  <sheetProtection/>
  <mergeCells count="3">
    <mergeCell ref="A4:N4"/>
    <mergeCell ref="A5:N5"/>
    <mergeCell ref="A6:N6"/>
  </mergeCells>
  <printOptions/>
  <pageMargins left="0.75" right="0.75" top="1" bottom="1" header="0.5" footer="0.5"/>
  <pageSetup fitToHeight="1" fitToWidth="1" horizontalDpi="600" verticalDpi="600" orientation="landscape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Thaddeus Parker</cp:lastModifiedBy>
  <cp:lastPrinted>2006-01-30T19:09:24Z</cp:lastPrinted>
  <dcterms:created xsi:type="dcterms:W3CDTF">2005-12-05T13:15:23Z</dcterms:created>
  <dcterms:modified xsi:type="dcterms:W3CDTF">2017-10-20T12:05:45Z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_visible">
    <vt:lpwstr>1</vt:lpwstr>
  </property>
  <property fmtid="{D5CDD505-2E9C-101B-9397-08002B2CF9AE}" pid="3" name="myoq">
    <vt:lpwstr>Tax Collections From July 2003 to Current</vt:lpwstr>
  </property>
  <property fmtid="{D5CDD505-2E9C-101B-9397-08002B2CF9AE}" pid="4" name="xlgd">
    <vt:lpwstr>2012</vt:lpwstr>
  </property>
  <property fmtid="{D5CDD505-2E9C-101B-9397-08002B2CF9AE}" pid="5" name="hhza">
    <vt:lpwstr>State and Local Tax Receipts (Form2)</vt:lpwstr>
  </property>
  <property fmtid="{D5CDD505-2E9C-101B-9397-08002B2CF9AE}" pid="6" name="p20d">
    <vt:lpwstr>Fiscal Year Data with Monthlies</vt:lpwstr>
  </property>
  <property fmtid="{D5CDD505-2E9C-101B-9397-08002B2CF9AE}" pid="7" name="u65y">
    <vt:lpwstr/>
  </property>
  <property fmtid="{D5CDD505-2E9C-101B-9397-08002B2CF9AE}" pid="8" name="kjmp">
    <vt:lpwstr/>
  </property>
</Properties>
</file>