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yerd\Desktop\"/>
    </mc:Choice>
  </mc:AlternateContent>
  <bookViews>
    <workbookView xWindow="0" yWindow="0" windowWidth="20490" windowHeight="6405"/>
  </bookViews>
  <sheets>
    <sheet name="Instructions" sheetId="7" r:id="rId1"/>
    <sheet name="Single_Vacant" sheetId="1" r:id="rId2"/>
    <sheet name="Single_Improved" sheetId="5" r:id="rId3"/>
    <sheet name="Multi_Vacant" sheetId="8" r:id="rId4"/>
    <sheet name="Multi_Improved" sheetId="9" r:id="rId5"/>
  </sheets>
  <externalReferences>
    <externalReference r:id="rId6"/>
  </externalReferences>
  <definedNames>
    <definedName name="_xlnm._FilterDatabase" localSheetId="3" hidden="1">Multi_Vacant!$Z$14:$Z$15</definedName>
    <definedName name="_xlnm._FilterDatabase" localSheetId="1" hidden="1">Single_Vacant!$Z$5:$Z$6</definedName>
    <definedName name="_xlnm.Print_Area" localSheetId="0">Instructions!$A$1:$AA$61</definedName>
    <definedName name="_xlnm.Print_Area" localSheetId="4">Multi_Improved!$A$1:$AA$70</definedName>
    <definedName name="_xlnm.Print_Area" localSheetId="3">Multi_Vacant!$A$1:$U$69</definedName>
    <definedName name="_xlnm.Print_Area" localSheetId="2">Single_Improved!$A$1:$AA$61</definedName>
    <definedName name="_xlnm.Print_Area" localSheetId="1">Single_Vacant!$A$1:$U$60</definedName>
    <definedName name="qualcode">OFFSET([1]sheet1!$H$5,0,0,COUNTA([1]sheet1!$H$1:$H$65536),24)</definedName>
    <definedName name="sfprice">OFFSET([1]sheet1!$M$5,0,0,COUNTA([1]sheet1!$M$1:$M$65536),24)</definedName>
  </definedNames>
  <calcPr calcId="171027"/>
</workbook>
</file>

<file path=xl/calcChain.xml><?xml version="1.0" encoding="utf-8"?>
<calcChain xmlns="http://schemas.openxmlformats.org/spreadsheetml/2006/main">
  <c r="R61" i="8" l="1"/>
  <c r="AA3" i="9"/>
  <c r="AA4" i="9"/>
  <c r="AA5" i="9"/>
  <c r="AA6" i="9"/>
  <c r="AA7" i="9"/>
  <c r="AA8" i="9"/>
  <c r="AA9" i="9"/>
  <c r="AA10" i="9"/>
  <c r="AA11" i="9"/>
  <c r="AA12" i="9"/>
  <c r="V70" i="9"/>
  <c r="U3" i="9"/>
  <c r="U4" i="9"/>
  <c r="U5" i="9"/>
  <c r="U6" i="9"/>
  <c r="U7" i="9"/>
  <c r="U8" i="9"/>
  <c r="U9" i="9"/>
  <c r="U10" i="9"/>
  <c r="U11" i="9"/>
  <c r="U12" i="9"/>
  <c r="R3" i="9"/>
  <c r="R4" i="9"/>
  <c r="R5" i="9"/>
  <c r="R6" i="9"/>
  <c r="R7" i="9"/>
  <c r="R8" i="9"/>
  <c r="R9" i="9"/>
  <c r="R10" i="9"/>
  <c r="R11" i="9"/>
  <c r="R12" i="9"/>
  <c r="V61" i="9"/>
  <c r="R14" i="9"/>
  <c r="U14" i="9"/>
  <c r="AA14" i="9"/>
  <c r="R15" i="9"/>
  <c r="U15" i="9"/>
  <c r="AA15" i="9"/>
  <c r="R16" i="9"/>
  <c r="U16" i="9"/>
  <c r="AA16" i="9"/>
  <c r="R17" i="9"/>
  <c r="U17" i="9"/>
  <c r="AA17" i="9"/>
  <c r="R18" i="9"/>
  <c r="U18" i="9"/>
  <c r="AA18" i="9"/>
  <c r="R19" i="9"/>
  <c r="U19" i="9"/>
  <c r="AA19" i="9"/>
  <c r="R20" i="9"/>
  <c r="U20" i="9"/>
  <c r="AA20" i="9"/>
  <c r="R21" i="9"/>
  <c r="U21" i="9"/>
  <c r="AA21" i="9"/>
  <c r="R22" i="9"/>
  <c r="U22" i="9"/>
  <c r="AA22" i="9"/>
  <c r="R23" i="9"/>
  <c r="U23" i="9"/>
  <c r="AA23" i="9"/>
  <c r="R24" i="9"/>
  <c r="U24" i="9"/>
  <c r="AA24" i="9"/>
  <c r="R25" i="9"/>
  <c r="U25" i="9"/>
  <c r="AA25" i="9"/>
  <c r="R26" i="9"/>
  <c r="U26" i="9"/>
  <c r="AA26" i="9"/>
  <c r="R27" i="9"/>
  <c r="U27" i="9"/>
  <c r="AA27" i="9"/>
  <c r="R28" i="9"/>
  <c r="U28" i="9"/>
  <c r="AA28" i="9"/>
  <c r="R29" i="9"/>
  <c r="U29" i="9"/>
  <c r="AA29" i="9"/>
  <c r="R30" i="9"/>
  <c r="U30" i="9"/>
  <c r="AA30" i="9"/>
  <c r="R31" i="9"/>
  <c r="U31" i="9"/>
  <c r="AA31" i="9"/>
  <c r="R32" i="9"/>
  <c r="U32" i="9"/>
  <c r="AA32" i="9"/>
  <c r="R33" i="9"/>
  <c r="U33" i="9"/>
  <c r="AA33" i="9"/>
  <c r="R34" i="9"/>
  <c r="U34" i="9"/>
  <c r="AA34" i="9"/>
  <c r="R35" i="9"/>
  <c r="U35" i="9"/>
  <c r="AA35" i="9"/>
  <c r="R36" i="9"/>
  <c r="U36" i="9"/>
  <c r="AA36" i="9"/>
  <c r="R37" i="9"/>
  <c r="U37" i="9"/>
  <c r="AA37" i="9"/>
  <c r="R38" i="9"/>
  <c r="U38" i="9"/>
  <c r="AA38" i="9"/>
  <c r="R39" i="9"/>
  <c r="U39" i="9"/>
  <c r="AA39" i="9"/>
  <c r="R40" i="9"/>
  <c r="U40" i="9"/>
  <c r="AA40" i="9"/>
  <c r="R41" i="9"/>
  <c r="U41" i="9"/>
  <c r="AA41" i="9"/>
  <c r="R42" i="9"/>
  <c r="U42" i="9"/>
  <c r="AA42" i="9"/>
  <c r="R43" i="9"/>
  <c r="U43" i="9"/>
  <c r="AA43" i="9"/>
  <c r="R44" i="9"/>
  <c r="U44" i="9"/>
  <c r="AA44" i="9"/>
  <c r="R45" i="9"/>
  <c r="U45" i="9"/>
  <c r="AA45" i="9"/>
  <c r="R46" i="9"/>
  <c r="U46" i="9"/>
  <c r="AA46" i="9"/>
  <c r="R47" i="9"/>
  <c r="U47" i="9"/>
  <c r="AA47" i="9"/>
  <c r="R48" i="9"/>
  <c r="U48" i="9"/>
  <c r="AA48" i="9"/>
  <c r="R49" i="9"/>
  <c r="U49" i="9"/>
  <c r="AA49" i="9"/>
  <c r="R50" i="9"/>
  <c r="U50" i="9"/>
  <c r="AA50" i="9"/>
  <c r="R51" i="9"/>
  <c r="U51" i="9"/>
  <c r="AA51" i="9"/>
  <c r="R52" i="9"/>
  <c r="U52" i="9"/>
  <c r="AA52" i="9"/>
  <c r="R53" i="9"/>
  <c r="U53" i="9"/>
  <c r="AA53" i="9"/>
  <c r="R54" i="9"/>
  <c r="U54" i="9"/>
  <c r="AA54" i="9"/>
  <c r="R55" i="9"/>
  <c r="U55" i="9"/>
  <c r="AA55" i="9"/>
  <c r="R56" i="9"/>
  <c r="U56" i="9"/>
  <c r="AA56" i="9"/>
  <c r="R57" i="9"/>
  <c r="U57" i="9"/>
  <c r="AA57" i="9"/>
  <c r="R58" i="9"/>
  <c r="U58" i="9"/>
  <c r="AA58" i="9"/>
  <c r="C61" i="9"/>
  <c r="J61" i="9"/>
  <c r="I62" i="9"/>
  <c r="K62" i="9" a="1"/>
  <c r="K62" i="9" s="1"/>
  <c r="O62" i="9"/>
  <c r="Q62" i="9"/>
  <c r="I63" i="9" a="1"/>
  <c r="I63" i="9" s="1"/>
  <c r="K63" i="9" a="1"/>
  <c r="K63" i="9"/>
  <c r="O63" i="9"/>
  <c r="C64" i="9"/>
  <c r="I64" i="9" a="1"/>
  <c r="I64" i="9" s="1"/>
  <c r="I66" i="9" a="1"/>
  <c r="I66" i="9" s="1"/>
  <c r="O66" i="9" a="1"/>
  <c r="O66" i="9" s="1"/>
  <c r="O67" i="9" a="1"/>
  <c r="O67" i="9"/>
  <c r="O68" i="9" a="1"/>
  <c r="O68" i="9" s="1"/>
  <c r="O69" i="9" a="1"/>
  <c r="O69" i="9" s="1"/>
  <c r="U7" i="8"/>
  <c r="R7" i="8"/>
  <c r="U6" i="8"/>
  <c r="R6" i="8"/>
  <c r="U5" i="8"/>
  <c r="R5" i="8"/>
  <c r="U8" i="8"/>
  <c r="R8" i="8"/>
  <c r="U9" i="8"/>
  <c r="R9" i="8"/>
  <c r="U4" i="8"/>
  <c r="R4" i="8"/>
  <c r="U10" i="8"/>
  <c r="R10" i="8"/>
  <c r="U3" i="8"/>
  <c r="R3" i="8"/>
  <c r="R64" i="8" s="1"/>
  <c r="U12" i="8"/>
  <c r="R12" i="8"/>
  <c r="R11" i="8"/>
  <c r="R62" i="8" s="1"/>
  <c r="U11" i="8"/>
  <c r="R14" i="8"/>
  <c r="U14" i="8"/>
  <c r="R15" i="8"/>
  <c r="U15" i="8"/>
  <c r="C66" i="8" s="1"/>
  <c r="R16" i="8"/>
  <c r="U16" i="8"/>
  <c r="R17" i="8"/>
  <c r="U17" i="8"/>
  <c r="R18" i="8"/>
  <c r="U18" i="8"/>
  <c r="R19" i="8"/>
  <c r="U19" i="8"/>
  <c r="R20" i="8"/>
  <c r="U20" i="8"/>
  <c r="R21" i="8"/>
  <c r="U21" i="8"/>
  <c r="R22" i="8"/>
  <c r="U22" i="8"/>
  <c r="R23" i="8"/>
  <c r="U23" i="8"/>
  <c r="R24" i="8"/>
  <c r="U24" i="8"/>
  <c r="R25" i="8"/>
  <c r="U25" i="8"/>
  <c r="R26" i="8"/>
  <c r="U26" i="8"/>
  <c r="R27" i="8"/>
  <c r="U27" i="8"/>
  <c r="R28" i="8"/>
  <c r="U28" i="8"/>
  <c r="R29" i="8"/>
  <c r="U29" i="8"/>
  <c r="R30" i="8"/>
  <c r="U30" i="8"/>
  <c r="R31" i="8"/>
  <c r="U31" i="8"/>
  <c r="R32" i="8"/>
  <c r="U32" i="8"/>
  <c r="R33" i="8"/>
  <c r="U33" i="8"/>
  <c r="R34" i="8"/>
  <c r="U34" i="8"/>
  <c r="R35" i="8"/>
  <c r="U35" i="8"/>
  <c r="R36" i="8"/>
  <c r="U36" i="8"/>
  <c r="R37" i="8"/>
  <c r="U37" i="8"/>
  <c r="R38" i="8"/>
  <c r="U38" i="8"/>
  <c r="R39" i="8"/>
  <c r="U39" i="8"/>
  <c r="R40" i="8"/>
  <c r="U40" i="8"/>
  <c r="R41" i="8"/>
  <c r="U41" i="8"/>
  <c r="R42" i="8"/>
  <c r="U42" i="8"/>
  <c r="R43" i="8"/>
  <c r="U43" i="8"/>
  <c r="R44" i="8"/>
  <c r="U44" i="8"/>
  <c r="R45" i="8"/>
  <c r="U45" i="8"/>
  <c r="R46" i="8"/>
  <c r="U46" i="8"/>
  <c r="R47" i="8"/>
  <c r="U47" i="8"/>
  <c r="R48" i="8"/>
  <c r="U48" i="8"/>
  <c r="R49" i="8"/>
  <c r="U49" i="8"/>
  <c r="R50" i="8"/>
  <c r="U50" i="8"/>
  <c r="R51" i="8"/>
  <c r="U51" i="8"/>
  <c r="R52" i="8"/>
  <c r="U52" i="8"/>
  <c r="R53" i="8"/>
  <c r="U53" i="8"/>
  <c r="R54" i="8"/>
  <c r="U54" i="8"/>
  <c r="R55" i="8"/>
  <c r="U55" i="8"/>
  <c r="R56" i="8"/>
  <c r="U56" i="8"/>
  <c r="R57" i="8"/>
  <c r="U57" i="8"/>
  <c r="R58" i="8"/>
  <c r="U58" i="8"/>
  <c r="C61" i="8"/>
  <c r="J61" i="8"/>
  <c r="J62" i="8" a="1"/>
  <c r="J62" i="8" s="1"/>
  <c r="L62" i="8" a="1"/>
  <c r="L62" i="8"/>
  <c r="C63" i="8"/>
  <c r="J63" i="8" a="1"/>
  <c r="J63" i="8" s="1"/>
  <c r="L63" i="8" a="1"/>
  <c r="L63" i="8" s="1"/>
  <c r="J64" i="8" a="1"/>
  <c r="J64" i="8"/>
  <c r="J66" i="8" a="1"/>
  <c r="J66" i="8" s="1"/>
  <c r="C67" i="8"/>
  <c r="R6" i="7"/>
  <c r="R7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U6" i="7"/>
  <c r="AA6" i="7"/>
  <c r="U7" i="7"/>
  <c r="R54" i="7" s="1" a="1"/>
  <c r="R54" i="7" s="1"/>
  <c r="AA7" i="7"/>
  <c r="U8" i="7"/>
  <c r="AA8" i="7"/>
  <c r="U9" i="7"/>
  <c r="AA9" i="7"/>
  <c r="U10" i="7"/>
  <c r="AA10" i="7"/>
  <c r="U11" i="7"/>
  <c r="AA11" i="7"/>
  <c r="U12" i="7"/>
  <c r="AA12" i="7"/>
  <c r="U13" i="7"/>
  <c r="AA13" i="7"/>
  <c r="U14" i="7"/>
  <c r="AA14" i="7"/>
  <c r="U15" i="7"/>
  <c r="AA15" i="7"/>
  <c r="U16" i="7"/>
  <c r="AA16" i="7"/>
  <c r="U17" i="7"/>
  <c r="AA17" i="7"/>
  <c r="U18" i="7"/>
  <c r="AA18" i="7"/>
  <c r="U19" i="7"/>
  <c r="AA19" i="7"/>
  <c r="U20" i="7"/>
  <c r="AA20" i="7"/>
  <c r="U21" i="7"/>
  <c r="AA21" i="7"/>
  <c r="U22" i="7"/>
  <c r="AA22" i="7"/>
  <c r="U23" i="7"/>
  <c r="AA23" i="7"/>
  <c r="U24" i="7"/>
  <c r="AA24" i="7"/>
  <c r="U25" i="7"/>
  <c r="AA25" i="7"/>
  <c r="U26" i="7"/>
  <c r="AA26" i="7"/>
  <c r="U27" i="7"/>
  <c r="AA27" i="7"/>
  <c r="U28" i="7"/>
  <c r="AA28" i="7"/>
  <c r="U29" i="7"/>
  <c r="AA29" i="7"/>
  <c r="U30" i="7"/>
  <c r="AA30" i="7"/>
  <c r="U31" i="7"/>
  <c r="AA31" i="7"/>
  <c r="U32" i="7"/>
  <c r="AA32" i="7"/>
  <c r="U33" i="7"/>
  <c r="AA33" i="7"/>
  <c r="U34" i="7"/>
  <c r="AA34" i="7"/>
  <c r="U35" i="7"/>
  <c r="AA35" i="7"/>
  <c r="U36" i="7"/>
  <c r="AA36" i="7"/>
  <c r="U37" i="7"/>
  <c r="AA37" i="7"/>
  <c r="U38" i="7"/>
  <c r="AA38" i="7"/>
  <c r="U39" i="7"/>
  <c r="AA39" i="7"/>
  <c r="U40" i="7"/>
  <c r="AA40" i="7"/>
  <c r="U41" i="7"/>
  <c r="AA41" i="7"/>
  <c r="U42" i="7"/>
  <c r="AA42" i="7"/>
  <c r="U43" i="7"/>
  <c r="AA43" i="7"/>
  <c r="U44" i="7"/>
  <c r="AA44" i="7"/>
  <c r="U45" i="7"/>
  <c r="AA45" i="7"/>
  <c r="U46" i="7"/>
  <c r="AA46" i="7"/>
  <c r="U47" i="7"/>
  <c r="AA47" i="7"/>
  <c r="U48" i="7"/>
  <c r="AA48" i="7"/>
  <c r="U49" i="7"/>
  <c r="AA49" i="7"/>
  <c r="D52" i="7"/>
  <c r="Y52" i="7"/>
  <c r="R53" i="7" a="1"/>
  <c r="R53" i="7" s="1"/>
  <c r="H55" i="7"/>
  <c r="N57" i="7" a="1"/>
  <c r="N57" i="7" s="1"/>
  <c r="Y57" i="7" a="1"/>
  <c r="Y57" i="7"/>
  <c r="Y58" i="7" a="1"/>
  <c r="Y58" i="7" s="1"/>
  <c r="Y59" i="7" a="1"/>
  <c r="Y59" i="7" s="1"/>
  <c r="D60" i="7"/>
  <c r="Y60" i="7" a="1"/>
  <c r="Y60" i="7"/>
  <c r="Y60" i="5" a="1"/>
  <c r="Y60" i="5" s="1"/>
  <c r="Y58" i="5" a="1"/>
  <c r="Y58" i="5" s="1"/>
  <c r="Y59" i="5" a="1"/>
  <c r="Y59" i="5" s="1"/>
  <c r="Y57" i="5" a="1"/>
  <c r="Y57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R5" i="5"/>
  <c r="R6" i="5"/>
  <c r="R7" i="5"/>
  <c r="D56" i="5" s="1"/>
  <c r="N55" i="5" a="1"/>
  <c r="N55" i="5" s="1"/>
  <c r="U5" i="5"/>
  <c r="U6" i="5"/>
  <c r="D58" i="5" s="1"/>
  <c r="U7" i="5"/>
  <c r="N57" i="5" a="1"/>
  <c r="N57" i="5" s="1"/>
  <c r="Y54" i="5"/>
  <c r="Y53" i="5"/>
  <c r="AA53" i="5"/>
  <c r="N53" i="5"/>
  <c r="D55" i="5"/>
  <c r="AA3" i="5"/>
  <c r="R3" i="5"/>
  <c r="U3" i="5"/>
  <c r="R8" i="5"/>
  <c r="U8" i="5"/>
  <c r="R9" i="5"/>
  <c r="U9" i="5"/>
  <c r="R10" i="5"/>
  <c r="U10" i="5"/>
  <c r="R11" i="5"/>
  <c r="U11" i="5"/>
  <c r="R12" i="5"/>
  <c r="U12" i="5"/>
  <c r="R13" i="5"/>
  <c r="U13" i="5"/>
  <c r="R14" i="5"/>
  <c r="U14" i="5"/>
  <c r="R15" i="5"/>
  <c r="U15" i="5"/>
  <c r="R16" i="5"/>
  <c r="U16" i="5"/>
  <c r="R17" i="5"/>
  <c r="U17" i="5"/>
  <c r="R18" i="5"/>
  <c r="U18" i="5"/>
  <c r="R19" i="5"/>
  <c r="U19" i="5"/>
  <c r="R20" i="5"/>
  <c r="U20" i="5"/>
  <c r="R21" i="5"/>
  <c r="U21" i="5"/>
  <c r="R22" i="5"/>
  <c r="U22" i="5"/>
  <c r="R23" i="5"/>
  <c r="U23" i="5"/>
  <c r="R24" i="5"/>
  <c r="U24" i="5"/>
  <c r="R25" i="5"/>
  <c r="U25" i="5"/>
  <c r="R26" i="5"/>
  <c r="U26" i="5"/>
  <c r="R27" i="5"/>
  <c r="U27" i="5"/>
  <c r="R28" i="5"/>
  <c r="U28" i="5"/>
  <c r="R29" i="5"/>
  <c r="U29" i="5"/>
  <c r="R30" i="5"/>
  <c r="U30" i="5"/>
  <c r="R31" i="5"/>
  <c r="U31" i="5"/>
  <c r="R32" i="5"/>
  <c r="U32" i="5"/>
  <c r="R33" i="5"/>
  <c r="U33" i="5"/>
  <c r="R34" i="5"/>
  <c r="U34" i="5"/>
  <c r="R35" i="5"/>
  <c r="U35" i="5"/>
  <c r="R36" i="5"/>
  <c r="U36" i="5"/>
  <c r="R37" i="5"/>
  <c r="U37" i="5"/>
  <c r="R38" i="5"/>
  <c r="U38" i="5"/>
  <c r="R39" i="5"/>
  <c r="U39" i="5"/>
  <c r="R40" i="5"/>
  <c r="U40" i="5"/>
  <c r="R41" i="5"/>
  <c r="U41" i="5"/>
  <c r="R42" i="5"/>
  <c r="U42" i="5"/>
  <c r="R43" i="5"/>
  <c r="U43" i="5"/>
  <c r="R44" i="5"/>
  <c r="U44" i="5"/>
  <c r="R45" i="5"/>
  <c r="U45" i="5"/>
  <c r="R46" i="5"/>
  <c r="U46" i="5"/>
  <c r="R47" i="5"/>
  <c r="U47" i="5"/>
  <c r="R48" i="5"/>
  <c r="U48" i="5"/>
  <c r="R49" i="5"/>
  <c r="U49" i="5"/>
  <c r="D52" i="5"/>
  <c r="Y52" i="5"/>
  <c r="R53" i="5" a="1"/>
  <c r="R53" i="5" s="1"/>
  <c r="N54" i="5" a="1"/>
  <c r="N54" i="5" s="1"/>
  <c r="R54" i="5" a="1"/>
  <c r="R54" i="5" s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U27" i="1"/>
  <c r="U28" i="1"/>
  <c r="N57" i="1" a="1"/>
  <c r="N57" i="1" s="1"/>
  <c r="U5" i="1"/>
  <c r="U6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R5" i="1"/>
  <c r="R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N55" i="1" a="1"/>
  <c r="N55" i="1" s="1"/>
  <c r="R54" i="1" a="1"/>
  <c r="R54" i="1" s="1"/>
  <c r="N54" i="1" a="1"/>
  <c r="N54" i="1" s="1"/>
  <c r="R53" i="1" a="1"/>
  <c r="R53" i="1"/>
  <c r="N53" i="1" a="1"/>
  <c r="N53" i="1" s="1"/>
  <c r="H53" i="1"/>
  <c r="N52" i="1"/>
  <c r="D52" i="1"/>
  <c r="U3" i="1"/>
  <c r="R3" i="1"/>
  <c r="N53" i="7" l="1"/>
  <c r="D54" i="5"/>
  <c r="D58" i="7"/>
  <c r="Y53" i="7"/>
  <c r="N56" i="7" a="1"/>
  <c r="N56" i="7" s="1"/>
  <c r="C63" i="9"/>
  <c r="X62" i="9"/>
  <c r="D53" i="1"/>
  <c r="D58" i="1"/>
  <c r="D57" i="5"/>
  <c r="N58" i="7" a="1"/>
  <c r="N58" i="7" s="1"/>
  <c r="D56" i="7"/>
  <c r="C64" i="8"/>
  <c r="R67" i="8"/>
  <c r="V69" i="9"/>
  <c r="D56" i="1"/>
  <c r="C65" i="8"/>
  <c r="D57" i="1"/>
  <c r="Y55" i="5" a="1"/>
  <c r="Y55" i="5" s="1"/>
  <c r="D54" i="7"/>
  <c r="J67" i="8" a="1"/>
  <c r="J67" i="8" s="1"/>
  <c r="E63" i="8"/>
  <c r="R65" i="8"/>
  <c r="O64" i="9" a="1"/>
  <c r="O64" i="9" s="1"/>
  <c r="C67" i="9"/>
  <c r="C65" i="9"/>
  <c r="X63" i="9"/>
  <c r="V63" i="9"/>
  <c r="C69" i="9"/>
  <c r="V64" i="9"/>
  <c r="D54" i="1"/>
  <c r="H53" i="5"/>
  <c r="Y55" i="7" a="1"/>
  <c r="Y55" i="7" s="1"/>
  <c r="E62" i="8"/>
  <c r="C68" i="9"/>
  <c r="E62" i="9"/>
  <c r="V65" i="9"/>
  <c r="T62" i="8"/>
  <c r="H54" i="1"/>
  <c r="N56" i="1" a="1"/>
  <c r="N56" i="1" s="1"/>
  <c r="N58" i="5" a="1"/>
  <c r="N58" i="5" s="1"/>
  <c r="D53" i="5"/>
  <c r="N54" i="7" a="1"/>
  <c r="N54" i="7" s="1"/>
  <c r="H53" i="7"/>
  <c r="J65" i="8" a="1"/>
  <c r="J65" i="8" s="1"/>
  <c r="C62" i="8"/>
  <c r="E63" i="9"/>
  <c r="C62" i="9"/>
  <c r="V66" i="9"/>
  <c r="X64" i="9"/>
  <c r="R63" i="8"/>
  <c r="D55" i="1"/>
  <c r="D59" i="5"/>
  <c r="D59" i="7"/>
  <c r="N55" i="7" a="1"/>
  <c r="N55" i="7" s="1"/>
  <c r="H54" i="7"/>
  <c r="D53" i="7"/>
  <c r="C70" i="9"/>
  <c r="C66" i="9"/>
  <c r="E64" i="9"/>
  <c r="T63" i="8"/>
  <c r="N58" i="1" a="1"/>
  <c r="N58" i="1" s="1"/>
  <c r="H54" i="5"/>
  <c r="H55" i="5"/>
  <c r="D61" i="7"/>
  <c r="D55" i="7"/>
  <c r="AA53" i="7"/>
  <c r="I67" i="9" a="1"/>
  <c r="I67" i="9" s="1"/>
  <c r="I65" i="9" a="1"/>
  <c r="I65" i="9" s="1"/>
  <c r="V62" i="9"/>
  <c r="V67" i="9"/>
  <c r="N56" i="5" a="1"/>
  <c r="N56" i="5" s="1"/>
  <c r="D60" i="5"/>
  <c r="Y54" i="7"/>
  <c r="D57" i="7"/>
  <c r="V68" i="9"/>
  <c r="R66" i="8"/>
  <c r="D61" i="5"/>
</calcChain>
</file>

<file path=xl/comments1.xml><?xml version="1.0" encoding="utf-8"?>
<comments xmlns="http://schemas.openxmlformats.org/spreadsheetml/2006/main">
  <authors>
    <author>McLaneK</author>
  </authors>
  <commentList>
    <comment ref="S2" authorId="0" shapeId="0">
      <text>
        <r>
          <rPr>
            <b/>
            <sz val="10"/>
            <color indexed="81"/>
            <rFont val="Tahoma"/>
          </rPr>
          <t>McLaneK:</t>
        </r>
        <r>
          <rPr>
            <sz val="10"/>
            <color indexed="81"/>
            <rFont val="Tahoma"/>
          </rPr>
          <t xml:space="preserve">
AC, SF, FF, LT</t>
        </r>
      </text>
    </comment>
  </commentList>
</comments>
</file>

<file path=xl/comments2.xml><?xml version="1.0" encoding="utf-8"?>
<comments xmlns="http://schemas.openxmlformats.org/spreadsheetml/2006/main">
  <authors>
    <author>McLaneK</author>
  </authors>
  <commentList>
    <comment ref="S2" authorId="0" shapeId="0">
      <text>
        <r>
          <rPr>
            <b/>
            <sz val="10"/>
            <color indexed="81"/>
            <rFont val="Tahoma"/>
          </rPr>
          <t>McLaneK:</t>
        </r>
        <r>
          <rPr>
            <sz val="10"/>
            <color indexed="81"/>
            <rFont val="Tahoma"/>
          </rPr>
          <t xml:space="preserve">
AC, SF, FF, LT</t>
        </r>
      </text>
    </comment>
  </commentList>
</comments>
</file>

<file path=xl/sharedStrings.xml><?xml version="1.0" encoding="utf-8"?>
<sst xmlns="http://schemas.openxmlformats.org/spreadsheetml/2006/main" count="528" uniqueCount="172">
  <si>
    <t>Parcel ID #</t>
  </si>
  <si>
    <t>Book</t>
  </si>
  <si>
    <t>Page</t>
  </si>
  <si>
    <t>Clerk Inst #</t>
  </si>
  <si>
    <t>Sale Date</t>
  </si>
  <si>
    <t>Sale Price</t>
  </si>
  <si>
    <t># of Units</t>
  </si>
  <si>
    <t>Market Area</t>
  </si>
  <si>
    <t>Neighborhood/Subdivision</t>
  </si>
  <si>
    <t>Qual Code</t>
  </si>
  <si>
    <t>Total Land Square Footage</t>
  </si>
  <si>
    <t>Land Unit</t>
  </si>
  <si>
    <t>Total Bldg Square Footage</t>
  </si>
  <si>
    <t># of Bldgs</t>
  </si>
  <si>
    <t>Verified</t>
  </si>
  <si>
    <t>$/ Bldg SQ FT</t>
  </si>
  <si>
    <t>$/ Land SQ FT</t>
  </si>
  <si>
    <t>$/ Land Unit</t>
  </si>
  <si>
    <t>COUNTY:</t>
  </si>
  <si>
    <t>DATE SUBMITTED:</t>
  </si>
  <si>
    <t>Total Sales</t>
  </si>
  <si>
    <t>Total Qualified Sales</t>
  </si>
  <si>
    <t>$/ Land SF Range</t>
  </si>
  <si>
    <t>Subject Sale</t>
  </si>
  <si>
    <t>Sales Used for Analysis</t>
  </si>
  <si>
    <t xml:space="preserve">$/ Land SF Range </t>
  </si>
  <si>
    <t xml:space="preserve">$/ Land Unit Range </t>
  </si>
  <si>
    <t>All Sales</t>
  </si>
  <si>
    <t>Qualified Sales</t>
  </si>
  <si>
    <t xml:space="preserve"> $/ Land Unit Range </t>
  </si>
  <si>
    <t>to</t>
  </si>
  <si>
    <t>Mean $/ Land SF</t>
  </si>
  <si>
    <t>Median $/ Land SF</t>
  </si>
  <si>
    <t>Mean $/ Land Unit</t>
  </si>
  <si>
    <t>Median $/ Land Unit</t>
  </si>
  <si>
    <t>&lt;3</t>
  </si>
  <si>
    <t>$/ Bldg SF Range</t>
  </si>
  <si>
    <t xml:space="preserve"> $/ Bldg SF Range</t>
  </si>
  <si>
    <t>Mean $/ Bldg SF</t>
  </si>
  <si>
    <t>Median $/ Bldg SF</t>
  </si>
  <si>
    <t>Mean # of Bldgs</t>
  </si>
  <si>
    <t>Median # of Bldgs</t>
  </si>
  <si>
    <t>Mean Bldg Yr Blt</t>
  </si>
  <si>
    <t>Median Bldg Yr Blt</t>
  </si>
  <si>
    <t>1.)</t>
  </si>
  <si>
    <t>2.)</t>
  </si>
  <si>
    <t>3.)</t>
  </si>
  <si>
    <t>4.)</t>
  </si>
  <si>
    <t>5.)</t>
  </si>
  <si>
    <t>6.)</t>
  </si>
  <si>
    <t>7.)</t>
  </si>
  <si>
    <t>8.)</t>
  </si>
  <si>
    <t>9.)</t>
  </si>
  <si>
    <t>10.)</t>
  </si>
  <si>
    <t>11.)</t>
  </si>
  <si>
    <t>12.)</t>
  </si>
  <si>
    <t>13.)</t>
  </si>
  <si>
    <t>14.)</t>
  </si>
  <si>
    <t>15.)</t>
  </si>
  <si>
    <t>16.)</t>
  </si>
  <si>
    <t>17.)</t>
  </si>
  <si>
    <t>18.)</t>
  </si>
  <si>
    <t>19.)</t>
  </si>
  <si>
    <t>20.)</t>
  </si>
  <si>
    <t>21.)</t>
  </si>
  <si>
    <t>22.)</t>
  </si>
  <si>
    <t>23.)</t>
  </si>
  <si>
    <t>24.)</t>
  </si>
  <si>
    <t>25.)</t>
  </si>
  <si>
    <t>26.)</t>
  </si>
  <si>
    <t>27.)</t>
  </si>
  <si>
    <t>28.)</t>
  </si>
  <si>
    <t>29.)</t>
  </si>
  <si>
    <t>30.)</t>
  </si>
  <si>
    <t>31.)</t>
  </si>
  <si>
    <t>32.)</t>
  </si>
  <si>
    <t>33.)</t>
  </si>
  <si>
    <t>34.)</t>
  </si>
  <si>
    <t>35.)</t>
  </si>
  <si>
    <t>36.)</t>
  </si>
  <si>
    <t>37.)</t>
  </si>
  <si>
    <t>38.)</t>
  </si>
  <si>
    <t>39.)</t>
  </si>
  <si>
    <t>40.)</t>
  </si>
  <si>
    <t>41.)</t>
  </si>
  <si>
    <t>TEMPLATE INSTRUCTIONS</t>
  </si>
  <si>
    <t>Enter County Name</t>
  </si>
  <si>
    <t>Enter date Code 41 documentation submitted to DOR</t>
  </si>
  <si>
    <t>Enter parcel identification number for subject sale</t>
  </si>
  <si>
    <t>Enter market area code for subject sale</t>
  </si>
  <si>
    <t xml:space="preserve">5.) </t>
  </si>
  <si>
    <t>Enter neighborhood or subdivision code for subject sale</t>
  </si>
  <si>
    <t>Enter Official Record book number for subject sale (leave blank if Clerk Instrument number is used)</t>
  </si>
  <si>
    <t>Enter Official Record page number for subject sale (leave blank if Clerk Instrument number is used)</t>
  </si>
  <si>
    <t>Enter Clerk Instrument number for subject sale (leave blank if OR book &amp; page are used)</t>
  </si>
  <si>
    <t>Enter the sale date of the subject sale</t>
  </si>
  <si>
    <t>Enter the sale price (as indicated by the doc stamps) for the subject sale</t>
  </si>
  <si>
    <t>Enter the total land square footage for the subject sale</t>
  </si>
  <si>
    <t>FIELD IS LOCKED- LEAVE BLANK</t>
  </si>
  <si>
    <t>FIELD IS LOCKED- the price per land square foot will automatically calculate</t>
  </si>
  <si>
    <t>Enter the number of land units for the subject sale</t>
  </si>
  <si>
    <t>FIELD IS LOCKED- the price per land unit will automatically calculate</t>
  </si>
  <si>
    <t>Select either Yes or No from the drop-down menu, indicating whether the subject sale has been verified</t>
  </si>
  <si>
    <t>Select the land unit type from the drop-down menu for the subject sale</t>
  </si>
  <si>
    <t>Yes</t>
  </si>
  <si>
    <t>No</t>
  </si>
  <si>
    <t>AC</t>
  </si>
  <si>
    <t>SF</t>
  </si>
  <si>
    <t>FF</t>
  </si>
  <si>
    <t>Lot</t>
  </si>
  <si>
    <t>Tract</t>
  </si>
  <si>
    <t>Enter the total square footage of all buildings, excluding improvements classified as special features, for the subject sale</t>
  </si>
  <si>
    <t>Enter the total number of buildings on the parcel, excluding improvements classified as special features, for the subject sale</t>
  </si>
  <si>
    <t>Eff. Year Built</t>
  </si>
  <si>
    <t>Enter the effective year built of the primary structure for the subject sale.</t>
  </si>
  <si>
    <t>FIELD IS LOCKED- the price per building square foot will automatically calculate</t>
  </si>
  <si>
    <t>Enter the parcel identification number for the comparable sale</t>
  </si>
  <si>
    <t>Enter market area code for comparable sale</t>
  </si>
  <si>
    <t>Enter neighborhood or subdivision code for comparable sale</t>
  </si>
  <si>
    <t>Enter Official Record book number for comparable sale (leave blank if Clerk Instrument number is used)</t>
  </si>
  <si>
    <t>Enter Official Record page number for comparable sale (leave blank if Clerk Instrument number is used)</t>
  </si>
  <si>
    <t>Enter Clerk Instrument number for comparable sale (leave blank if OR book &amp; page are used)</t>
  </si>
  <si>
    <t>Select either Yes or No from the drop-down menu, indicating whether the comparable sale has been verified</t>
  </si>
  <si>
    <t>Enter the sale date of the comparable sale</t>
  </si>
  <si>
    <t>Enter the sale price (as indicated by the doc stamps) for the comparable sale</t>
  </si>
  <si>
    <t>Enter the total land square footage for the comparable sale</t>
  </si>
  <si>
    <t>Select the land unit type from the drop-down menu for the comparable sale</t>
  </si>
  <si>
    <t>Enter the number of land units for the comparable sale</t>
  </si>
  <si>
    <t>Enter the total square footage of all buildings, excluding improvements classified as special features, for the comparable sale</t>
  </si>
  <si>
    <t>Enter the total number of buildings on the parcel, excluding improvements classified as special features, for the comparable sale</t>
  </si>
  <si>
    <t>Enter the effective year built of the primary structure for the comparable sale.</t>
  </si>
  <si>
    <t>Enter the sale qualification code for the comparable sale</t>
  </si>
  <si>
    <t>ALL FIELDS ARE LOCKED- the various fields will automatically calculate</t>
  </si>
  <si>
    <t>DOR Land Use Code</t>
  </si>
  <si>
    <t>Zoning Classification</t>
  </si>
  <si>
    <t>Census Block Group #</t>
  </si>
  <si>
    <t>Grantor Name</t>
  </si>
  <si>
    <t>Grantee Name</t>
  </si>
  <si>
    <t>Bldg Quality</t>
  </si>
  <si>
    <t>Bldg Condition</t>
  </si>
  <si>
    <t>42.)</t>
  </si>
  <si>
    <t>43.)</t>
  </si>
  <si>
    <t>44.)</t>
  </si>
  <si>
    <t>45.)</t>
  </si>
  <si>
    <t>46.)</t>
  </si>
  <si>
    <t>47.)</t>
  </si>
  <si>
    <t>48.)</t>
  </si>
  <si>
    <t>49.)</t>
  </si>
  <si>
    <t>50.)</t>
  </si>
  <si>
    <t>51.)</t>
  </si>
  <si>
    <t>52.)</t>
  </si>
  <si>
    <t>53.)</t>
  </si>
  <si>
    <t>Items 3.) through 27.) are for subject sale data (the sale for which approval to use code 41 is being requested)</t>
  </si>
  <si>
    <t>Enter DOR land use code for subject sale</t>
  </si>
  <si>
    <t>Enter zoning classification for subject sale</t>
  </si>
  <si>
    <t>Enter census block group number for subject sale</t>
  </si>
  <si>
    <t>Enter the grantor name for the subject sale</t>
  </si>
  <si>
    <t>Enter the grantee name for the subject sale</t>
  </si>
  <si>
    <t>Enter the quality of the primary structure for the subject sale</t>
  </si>
  <si>
    <t>Enter the condition of the primary structure for the subject sale</t>
  </si>
  <si>
    <t>Enter the DOR land use code for the comparable sale</t>
  </si>
  <si>
    <t>Enter zoning classification for the comparable sale</t>
  </si>
  <si>
    <t>Enter census block group number for the comparable sale</t>
  </si>
  <si>
    <t>Enter the grantor name for the comparable sale</t>
  </si>
  <si>
    <t>Enter the grantee name for the comparable sale</t>
  </si>
  <si>
    <t>Enter the quality of the primary structure for the comparable sale</t>
  </si>
  <si>
    <t>Enter the condition of the primary structure for the comparable sale</t>
  </si>
  <si>
    <t>54.)</t>
  </si>
  <si>
    <t>Subject Sales</t>
  </si>
  <si>
    <t>55.)</t>
  </si>
  <si>
    <t>Items 29.) through 54.) are for sale data being used in analysis (the subject sale is being compared to these sales)</t>
  </si>
  <si>
    <t>Total Subject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</si>
</sst>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.00_);_(&quot;$&quot;* \(#,##0.00\);_(&quot;$&quot;* &quot;-&quot;_);_(@_)"/>
    <numFmt numFmtId="165" formatCode="0_);\(0\)"/>
  </numFmts>
  <fonts count="10" x14ac:knownFonts="1">
    <font>
      <sz val="10"/>
      <name val="Times New Roman"/>
    </font>
    <font>
      <sz val="10"/>
      <name val="Times New Roman"/>
    </font>
    <font>
      <sz val="10"/>
      <color indexed="81"/>
      <name val="Tahoma"/>
    </font>
    <font>
      <b/>
      <sz val="10"/>
      <color indexed="81"/>
      <name val="Tahoma"/>
    </font>
    <font>
      <sz val="8"/>
      <name val="Times New Roman"/>
    </font>
    <font>
      <sz val="12"/>
      <name val="Times New Roman"/>
    </font>
    <font>
      <b/>
      <sz val="14"/>
      <name val="Times New Roman"/>
      <family val="1"/>
    </font>
    <font>
      <b/>
      <sz val="10"/>
      <name val="Times New Roman"/>
      <family val="1"/>
    </font>
    <font>
      <sz val="11"/>
      <name val="Times New Roman"/>
    </font>
    <font>
      <b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7">
    <xf numFmtId="0" fontId="0" fillId="0" borderId="0" xfId="0"/>
    <xf numFmtId="0" fontId="0" fillId="2" borderId="1" xfId="0" applyFill="1" applyBorder="1" applyProtection="1"/>
    <xf numFmtId="0" fontId="0" fillId="3" borderId="2" xfId="0" applyFill="1" applyBorder="1" applyProtection="1">
      <protection locked="0"/>
    </xf>
    <xf numFmtId="0" fontId="0" fillId="3" borderId="1" xfId="0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2" fontId="0" fillId="3" borderId="1" xfId="1" applyNumberFormat="1" applyFont="1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42" fontId="0" fillId="0" borderId="4" xfId="1" applyNumberFormat="1" applyFont="1" applyBorder="1" applyProtection="1">
      <protection locked="0"/>
    </xf>
    <xf numFmtId="0" fontId="6" fillId="0" borderId="5" xfId="0" applyFont="1" applyBorder="1" applyAlignment="1" applyProtection="1"/>
    <xf numFmtId="0" fontId="5" fillId="0" borderId="6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42" fontId="5" fillId="0" borderId="7" xfId="1" applyNumberFormat="1" applyFont="1" applyBorder="1" applyAlignment="1" applyProtection="1">
      <alignment horizontal="center" vertical="center" wrapText="1"/>
    </xf>
    <xf numFmtId="164" fontId="5" fillId="0" borderId="7" xfId="0" applyNumberFormat="1" applyFont="1" applyBorder="1" applyAlignment="1" applyProtection="1">
      <alignment horizontal="center" vertical="center" wrapText="1"/>
    </xf>
    <xf numFmtId="164" fontId="5" fillId="0" borderId="8" xfId="0" applyNumberFormat="1" applyFont="1" applyBorder="1" applyAlignment="1" applyProtection="1">
      <alignment horizontal="center" vertical="center" wrapText="1"/>
    </xf>
    <xf numFmtId="164" fontId="0" fillId="3" borderId="1" xfId="0" applyNumberFormat="1" applyFill="1" applyBorder="1" applyAlignment="1" applyProtection="1">
      <alignment horizontal="center"/>
    </xf>
    <xf numFmtId="164" fontId="0" fillId="3" borderId="9" xfId="0" applyNumberFormat="1" applyFill="1" applyBorder="1" applyAlignment="1" applyProtection="1">
      <alignment horizontal="center"/>
    </xf>
    <xf numFmtId="164" fontId="0" fillId="0" borderId="4" xfId="0" applyNumberFormat="1" applyFill="1" applyBorder="1" applyAlignment="1" applyProtection="1">
      <alignment horizontal="center"/>
    </xf>
    <xf numFmtId="164" fontId="0" fillId="0" borderId="10" xfId="0" applyNumberFormat="1" applyFill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0" fontId="5" fillId="0" borderId="0" xfId="0" applyFont="1" applyBorder="1" applyProtection="1"/>
    <xf numFmtId="0" fontId="5" fillId="0" borderId="0" xfId="0" applyFont="1" applyProtection="1"/>
    <xf numFmtId="0" fontId="0" fillId="0" borderId="0" xfId="0" applyProtection="1"/>
    <xf numFmtId="0" fontId="1" fillId="0" borderId="0" xfId="0" applyFont="1" applyBorder="1" applyProtection="1"/>
    <xf numFmtId="42" fontId="5" fillId="0" borderId="0" xfId="0" applyNumberFormat="1" applyFont="1" applyBorder="1" applyProtection="1"/>
    <xf numFmtId="42" fontId="1" fillId="0" borderId="0" xfId="1" applyNumberFormat="1" applyFont="1" applyBorder="1" applyProtection="1"/>
    <xf numFmtId="42" fontId="1" fillId="0" borderId="0" xfId="0" applyNumberFormat="1" applyFont="1" applyBorder="1" applyProtection="1"/>
    <xf numFmtId="0" fontId="1" fillId="0" borderId="0" xfId="0" applyFont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42" fontId="0" fillId="0" borderId="0" xfId="0" applyNumberFormat="1" applyBorder="1" applyProtection="1"/>
    <xf numFmtId="0" fontId="0" fillId="0" borderId="0" xfId="0" applyBorder="1" applyProtection="1"/>
    <xf numFmtId="0" fontId="1" fillId="0" borderId="0" xfId="0" applyFont="1" applyFill="1" applyBorder="1" applyProtection="1"/>
    <xf numFmtId="164" fontId="5" fillId="0" borderId="0" xfId="0" applyNumberFormat="1" applyFont="1" applyBorder="1" applyProtection="1"/>
    <xf numFmtId="0" fontId="0" fillId="0" borderId="0" xfId="1" applyNumberFormat="1" applyFont="1" applyProtection="1"/>
    <xf numFmtId="164" fontId="0" fillId="0" borderId="0" xfId="0" applyNumberFormat="1" applyBorder="1" applyProtection="1"/>
    <xf numFmtId="164" fontId="0" fillId="0" borderId="0" xfId="1" applyNumberFormat="1" applyFont="1" applyBorder="1" applyProtection="1"/>
    <xf numFmtId="0" fontId="0" fillId="0" borderId="0" xfId="0" applyBorder="1" applyAlignment="1" applyProtection="1">
      <alignment horizontal="center"/>
    </xf>
    <xf numFmtId="42" fontId="0" fillId="0" borderId="0" xfId="1" applyNumberFormat="1" applyFont="1" applyBorder="1" applyProtection="1"/>
    <xf numFmtId="164" fontId="1" fillId="0" borderId="0" xfId="0" applyNumberFormat="1" applyFont="1" applyBorder="1" applyProtection="1"/>
    <xf numFmtId="164" fontId="1" fillId="0" borderId="0" xfId="0" applyNumberFormat="1" applyFont="1" applyBorder="1" applyAlignment="1" applyProtection="1">
      <alignment horizontal="center"/>
    </xf>
    <xf numFmtId="44" fontId="0" fillId="0" borderId="0" xfId="1" applyFont="1" applyAlignment="1" applyProtection="1">
      <alignment horizontal="center"/>
    </xf>
    <xf numFmtId="164" fontId="0" fillId="0" borderId="0" xfId="1" applyNumberFormat="1" applyFont="1" applyBorder="1" applyAlignment="1" applyProtection="1">
      <alignment horizontal="center"/>
    </xf>
    <xf numFmtId="42" fontId="1" fillId="3" borderId="1" xfId="1" applyNumberFormat="1" applyFill="1" applyBorder="1" applyProtection="1">
      <protection locked="0"/>
    </xf>
    <xf numFmtId="42" fontId="1" fillId="0" borderId="4" xfId="1" applyNumberFormat="1" applyBorder="1" applyProtection="1">
      <protection locked="0"/>
    </xf>
    <xf numFmtId="0" fontId="1" fillId="0" borderId="0" xfId="1" applyNumberFormat="1" applyProtection="1"/>
    <xf numFmtId="164" fontId="1" fillId="0" borderId="0" xfId="1" applyNumberFormat="1" applyBorder="1" applyProtection="1"/>
    <xf numFmtId="42" fontId="1" fillId="0" borderId="0" xfId="1" applyNumberFormat="1" applyBorder="1" applyProtection="1"/>
    <xf numFmtId="44" fontId="1" fillId="0" borderId="0" xfId="1" applyAlignment="1" applyProtection="1">
      <alignment horizontal="center"/>
    </xf>
    <xf numFmtId="164" fontId="1" fillId="0" borderId="0" xfId="1" applyNumberFormat="1" applyBorder="1" applyAlignment="1" applyProtection="1">
      <alignment horizontal="center"/>
    </xf>
    <xf numFmtId="0" fontId="0" fillId="2" borderId="11" xfId="0" applyFill="1" applyBorder="1" applyProtection="1"/>
    <xf numFmtId="164" fontId="5" fillId="0" borderId="12" xfId="0" applyNumberFormat="1" applyFont="1" applyBorder="1" applyAlignment="1" applyProtection="1">
      <alignment horizontal="center" vertical="center" wrapText="1"/>
    </xf>
    <xf numFmtId="164" fontId="0" fillId="3" borderId="13" xfId="0" applyNumberFormat="1" applyFill="1" applyBorder="1" applyAlignment="1" applyProtection="1">
      <alignment horizontal="center"/>
    </xf>
    <xf numFmtId="164" fontId="0" fillId="0" borderId="14" xfId="0" applyNumberFormat="1" applyFill="1" applyBorder="1" applyAlignment="1" applyProtection="1">
      <alignment horizontal="center"/>
    </xf>
    <xf numFmtId="44" fontId="0" fillId="0" borderId="10" xfId="0" applyNumberForma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64" fontId="0" fillId="0" borderId="0" xfId="0" applyNumberFormat="1" applyProtection="1"/>
    <xf numFmtId="164" fontId="1" fillId="0" borderId="15" xfId="0" applyNumberFormat="1" applyFont="1" applyBorder="1" applyAlignment="1" applyProtection="1">
      <alignment horizontal="center"/>
    </xf>
    <xf numFmtId="164" fontId="0" fillId="0" borderId="0" xfId="0" applyNumberFormat="1" applyBorder="1" applyAlignment="1" applyProtection="1">
      <alignment horizontal="center"/>
    </xf>
    <xf numFmtId="164" fontId="1" fillId="0" borderId="16" xfId="1" applyNumberFormat="1" applyBorder="1" applyProtection="1"/>
    <xf numFmtId="1" fontId="1" fillId="0" borderId="0" xfId="1" applyNumberFormat="1" applyBorder="1" applyAlignment="1" applyProtection="1">
      <alignment horizontal="center"/>
    </xf>
    <xf numFmtId="165" fontId="1" fillId="0" borderId="0" xfId="1" applyNumberFormat="1" applyAlignment="1" applyProtection="1">
      <alignment horizontal="center"/>
    </xf>
    <xf numFmtId="1" fontId="1" fillId="0" borderId="0" xfId="1" applyNumberFormat="1" applyAlignment="1" applyProtection="1">
      <alignment horizontal="center"/>
    </xf>
    <xf numFmtId="164" fontId="5" fillId="0" borderId="16" xfId="0" applyNumberFormat="1" applyFont="1" applyBorder="1" applyProtection="1"/>
    <xf numFmtId="164" fontId="0" fillId="0" borderId="16" xfId="0" applyNumberFormat="1" applyBorder="1" applyProtection="1"/>
    <xf numFmtId="0" fontId="1" fillId="0" borderId="0" xfId="0" applyFont="1" applyProtection="1"/>
    <xf numFmtId="0" fontId="0" fillId="0" borderId="15" xfId="0" applyBorder="1" applyProtection="1"/>
    <xf numFmtId="42" fontId="1" fillId="0" borderId="15" xfId="1" applyNumberFormat="1" applyBorder="1" applyProtection="1"/>
    <xf numFmtId="164" fontId="0" fillId="0" borderId="15" xfId="0" applyNumberFormat="1" applyBorder="1" applyProtection="1"/>
    <xf numFmtId="164" fontId="0" fillId="0" borderId="17" xfId="0" applyNumberFormat="1" applyBorder="1" applyProtection="1"/>
    <xf numFmtId="0" fontId="0" fillId="3" borderId="1" xfId="0" applyNumberFormat="1" applyFill="1" applyBorder="1" applyAlignment="1" applyProtection="1">
      <alignment horizontal="center"/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1" fontId="0" fillId="0" borderId="4" xfId="0" applyNumberFormat="1" applyFill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</xf>
    <xf numFmtId="0" fontId="4" fillId="0" borderId="0" xfId="0" applyFont="1" applyAlignment="1" applyProtection="1">
      <alignment horizontal="center" vertical="center" wrapText="1"/>
    </xf>
    <xf numFmtId="0" fontId="7" fillId="0" borderId="18" xfId="0" applyFont="1" applyBorder="1" applyProtection="1"/>
    <xf numFmtId="0" fontId="7" fillId="0" borderId="0" xfId="0" applyFont="1" applyProtection="1"/>
    <xf numFmtId="0" fontId="5" fillId="0" borderId="19" xfId="0" applyFont="1" applyBorder="1" applyAlignment="1" applyProtection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42" fontId="5" fillId="0" borderId="21" xfId="0" applyNumberFormat="1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0" fillId="2" borderId="22" xfId="0" applyFill="1" applyBorder="1" applyProtection="1"/>
    <xf numFmtId="42" fontId="1" fillId="2" borderId="22" xfId="1" applyNumberFormat="1" applyFill="1" applyBorder="1" applyProtection="1"/>
    <xf numFmtId="164" fontId="0" fillId="2" borderId="23" xfId="0" applyNumberFormat="1" applyFill="1" applyBorder="1" applyProtection="1"/>
    <xf numFmtId="0" fontId="0" fillId="2" borderId="24" xfId="0" applyNumberFormat="1" applyFill="1" applyBorder="1" applyProtection="1"/>
    <xf numFmtId="164" fontId="0" fillId="2" borderId="25" xfId="0" applyNumberFormat="1" applyFill="1" applyBorder="1" applyProtection="1"/>
    <xf numFmtId="0" fontId="0" fillId="2" borderId="26" xfId="0" applyFill="1" applyBorder="1" applyProtection="1"/>
    <xf numFmtId="0" fontId="0" fillId="2" borderId="27" xfId="0" applyFill="1" applyBorder="1" applyProtection="1"/>
    <xf numFmtId="42" fontId="1" fillId="2" borderId="27" xfId="1" applyNumberFormat="1" applyFill="1" applyBorder="1" applyProtection="1"/>
    <xf numFmtId="164" fontId="0" fillId="2" borderId="28" xfId="0" applyNumberFormat="1" applyFill="1" applyBorder="1" applyProtection="1"/>
    <xf numFmtId="164" fontId="0" fillId="2" borderId="27" xfId="0" applyNumberFormat="1" applyFill="1" applyBorder="1" applyProtection="1"/>
    <xf numFmtId="164" fontId="0" fillId="2" borderId="29" xfId="0" applyNumberFormat="1" applyFill="1" applyBorder="1" applyProtection="1"/>
    <xf numFmtId="0" fontId="5" fillId="0" borderId="30" xfId="0" applyFont="1" applyBorder="1" applyProtection="1"/>
    <xf numFmtId="0" fontId="0" fillId="0" borderId="30" xfId="0" applyBorder="1" applyProtection="1"/>
    <xf numFmtId="0" fontId="0" fillId="0" borderId="31" xfId="0" applyBorder="1" applyProtection="1"/>
    <xf numFmtId="42" fontId="1" fillId="0" borderId="0" xfId="1" applyNumberFormat="1" applyProtection="1"/>
    <xf numFmtId="42" fontId="0" fillId="2" borderId="22" xfId="1" applyNumberFormat="1" applyFont="1" applyFill="1" applyBorder="1" applyProtection="1"/>
    <xf numFmtId="164" fontId="0" fillId="2" borderId="32" xfId="0" applyNumberFormat="1" applyFill="1" applyBorder="1" applyProtection="1"/>
    <xf numFmtId="42" fontId="0" fillId="2" borderId="27" xfId="1" applyNumberFormat="1" applyFont="1" applyFill="1" applyBorder="1" applyProtection="1"/>
    <xf numFmtId="164" fontId="0" fillId="2" borderId="33" xfId="0" applyNumberFormat="1" applyFill="1" applyBorder="1" applyProtection="1"/>
    <xf numFmtId="42" fontId="0" fillId="0" borderId="15" xfId="1" applyNumberFormat="1" applyFont="1" applyBorder="1" applyProtection="1"/>
    <xf numFmtId="42" fontId="0" fillId="0" borderId="0" xfId="1" applyNumberFormat="1" applyFont="1" applyProtection="1"/>
    <xf numFmtId="0" fontId="9" fillId="3" borderId="2" xfId="0" applyFont="1" applyFill="1" applyBorder="1" applyAlignment="1" applyProtection="1">
      <alignment horizontal="center"/>
      <protection locked="0"/>
    </xf>
    <xf numFmtId="0" fontId="9" fillId="3" borderId="1" xfId="0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 applyProtection="1">
      <alignment horizontal="center"/>
    </xf>
    <xf numFmtId="14" fontId="9" fillId="3" borderId="1" xfId="0" applyNumberFormat="1" applyFont="1" applyFill="1" applyBorder="1" applyAlignment="1" applyProtection="1">
      <alignment horizontal="center"/>
      <protection locked="0"/>
    </xf>
    <xf numFmtId="42" fontId="9" fillId="3" borderId="1" xfId="1" applyNumberFormat="1" applyFont="1" applyFill="1" applyBorder="1" applyAlignment="1" applyProtection="1">
      <alignment horizontal="center"/>
      <protection locked="0"/>
    </xf>
    <xf numFmtId="164" fontId="9" fillId="3" borderId="1" xfId="0" applyNumberFormat="1" applyFont="1" applyFill="1" applyBorder="1" applyAlignment="1" applyProtection="1">
      <alignment horizontal="center"/>
    </xf>
    <xf numFmtId="164" fontId="9" fillId="3" borderId="13" xfId="0" applyNumberFormat="1" applyFont="1" applyFill="1" applyBorder="1" applyAlignment="1" applyProtection="1">
      <alignment horizontal="center"/>
    </xf>
    <xf numFmtId="0" fontId="9" fillId="3" borderId="1" xfId="0" applyNumberFormat="1" applyFont="1" applyFill="1" applyBorder="1" applyAlignment="1" applyProtection="1">
      <alignment horizontal="center"/>
      <protection locked="0"/>
    </xf>
    <xf numFmtId="164" fontId="9" fillId="3" borderId="9" xfId="0" applyNumberFormat="1" applyFont="1" applyFill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42" fontId="9" fillId="0" borderId="4" xfId="1" applyNumberFormat="1" applyFont="1" applyBorder="1" applyAlignment="1" applyProtection="1">
      <alignment horizontal="center"/>
      <protection locked="0"/>
    </xf>
    <xf numFmtId="164" fontId="9" fillId="0" borderId="4" xfId="0" applyNumberFormat="1" applyFont="1" applyFill="1" applyBorder="1" applyAlignment="1" applyProtection="1">
      <alignment horizontal="center"/>
    </xf>
    <xf numFmtId="164" fontId="9" fillId="0" borderId="14" xfId="0" applyNumberFormat="1" applyFont="1" applyFill="1" applyBorder="1" applyAlignment="1" applyProtection="1">
      <alignment horizontal="center"/>
    </xf>
    <xf numFmtId="0" fontId="9" fillId="0" borderId="4" xfId="0" applyNumberFormat="1" applyFont="1" applyFill="1" applyBorder="1" applyAlignment="1" applyProtection="1">
      <alignment horizontal="center"/>
      <protection locked="0"/>
    </xf>
    <xf numFmtId="44" fontId="9" fillId="0" borderId="10" xfId="0" applyNumberFormat="1" applyFont="1" applyFill="1" applyBorder="1" applyAlignment="1" applyProtection="1">
      <alignment horizontal="center"/>
    </xf>
    <xf numFmtId="0" fontId="9" fillId="0" borderId="30" xfId="0" applyFont="1" applyBorder="1" applyAlignment="1" applyProtection="1">
      <alignment horizontal="left"/>
    </xf>
    <xf numFmtId="0" fontId="9" fillId="0" borderId="0" xfId="0" applyFont="1" applyProtection="1"/>
    <xf numFmtId="164" fontId="0" fillId="2" borderId="0" xfId="0" applyNumberFormat="1" applyFill="1" applyBorder="1" applyProtection="1"/>
    <xf numFmtId="164" fontId="1" fillId="0" borderId="0" xfId="0" applyNumberFormat="1" applyFont="1" applyAlignment="1" applyProtection="1"/>
    <xf numFmtId="164" fontId="1" fillId="0" borderId="0" xfId="0" applyNumberFormat="1" applyFont="1" applyBorder="1" applyAlignment="1" applyProtection="1"/>
    <xf numFmtId="0" fontId="9" fillId="0" borderId="23" xfId="0" applyFont="1" applyBorder="1" applyAlignment="1" applyProtection="1"/>
    <xf numFmtId="0" fontId="6" fillId="0" borderId="34" xfId="0" applyFont="1" applyFill="1" applyBorder="1" applyAlignment="1" applyProtection="1">
      <protection locked="0"/>
    </xf>
    <xf numFmtId="0" fontId="9" fillId="4" borderId="0" xfId="0" applyFont="1" applyFill="1" applyProtection="1"/>
    <xf numFmtId="0" fontId="0" fillId="4" borderId="0" xfId="0" applyFill="1" applyProtection="1"/>
    <xf numFmtId="42" fontId="1" fillId="4" borderId="0" xfId="1" applyNumberFormat="1" applyFill="1" applyProtection="1"/>
    <xf numFmtId="164" fontId="0" fillId="4" borderId="0" xfId="0" applyNumberFormat="1" applyFill="1" applyProtection="1"/>
    <xf numFmtId="0" fontId="7" fillId="4" borderId="0" xfId="0" applyFont="1" applyFill="1" applyProtection="1"/>
    <xf numFmtId="0" fontId="1" fillId="0" borderId="0" xfId="0" applyFont="1" applyBorder="1" applyAlignment="1" applyProtection="1"/>
    <xf numFmtId="0" fontId="0" fillId="0" borderId="16" xfId="0" applyBorder="1" applyProtection="1"/>
    <xf numFmtId="0" fontId="9" fillId="0" borderId="32" xfId="0" applyFont="1" applyBorder="1" applyAlignment="1" applyProtection="1"/>
    <xf numFmtId="164" fontId="0" fillId="0" borderId="16" xfId="0" applyNumberFormat="1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164" fontId="0" fillId="0" borderId="15" xfId="0" applyNumberFormat="1" applyBorder="1" applyAlignment="1" applyProtection="1">
      <alignment horizontal="center"/>
    </xf>
    <xf numFmtId="0" fontId="0" fillId="0" borderId="0" xfId="0" applyAlignment="1" applyProtection="1"/>
    <xf numFmtId="0" fontId="0" fillId="0" borderId="14" xfId="0" applyNumberFormat="1" applyFill="1" applyBorder="1" applyAlignment="1" applyProtection="1">
      <alignment horizontal="center"/>
      <protection locked="0"/>
    </xf>
    <xf numFmtId="0" fontId="0" fillId="3" borderId="13" xfId="0" applyNumberFormat="1" applyFill="1" applyBorder="1" applyAlignment="1" applyProtection="1">
      <alignment horizontal="center"/>
      <protection locked="0"/>
    </xf>
    <xf numFmtId="0" fontId="0" fillId="2" borderId="0" xfId="0" applyNumberFormat="1" applyFill="1" applyBorder="1" applyProtection="1"/>
    <xf numFmtId="0" fontId="7" fillId="5" borderId="0" xfId="0" applyFont="1" applyFill="1" applyAlignment="1" applyProtection="1">
      <alignment horizontal="center"/>
    </xf>
    <xf numFmtId="164" fontId="0" fillId="0" borderId="0" xfId="0" applyNumberFormat="1" applyBorder="1" applyProtection="1"/>
    <xf numFmtId="0" fontId="1" fillId="0" borderId="0" xfId="0" applyFont="1" applyFill="1" applyBorder="1" applyProtection="1"/>
    <xf numFmtId="0" fontId="8" fillId="0" borderId="19" xfId="0" applyFont="1" applyBorder="1" applyAlignment="1" applyProtection="1">
      <alignment horizontal="center" vertical="center" textRotation="90" wrapText="1"/>
    </xf>
    <xf numFmtId="0" fontId="8" fillId="0" borderId="19" xfId="0" applyFont="1" applyBorder="1" applyAlignment="1" applyProtection="1">
      <alignment horizontal="center" vertical="center" textRotation="90"/>
    </xf>
    <xf numFmtId="0" fontId="9" fillId="0" borderId="23" xfId="0" applyFont="1" applyBorder="1" applyAlignment="1" applyProtection="1">
      <alignment horizontal="center"/>
    </xf>
    <xf numFmtId="164" fontId="1" fillId="0" borderId="0" xfId="0" applyNumberFormat="1" applyFont="1" applyProtection="1"/>
    <xf numFmtId="164" fontId="1" fillId="0" borderId="0" xfId="0" applyNumberFormat="1" applyFont="1" applyBorder="1" applyProtection="1"/>
    <xf numFmtId="42" fontId="1" fillId="0" borderId="0" xfId="1" applyNumberFormat="1" applyFont="1" applyBorder="1" applyProtection="1"/>
    <xf numFmtId="0" fontId="1" fillId="0" borderId="0" xfId="0" applyFont="1" applyBorder="1" applyProtection="1"/>
    <xf numFmtId="0" fontId="6" fillId="3" borderId="35" xfId="0" applyFont="1" applyFill="1" applyBorder="1" applyAlignment="1" applyProtection="1">
      <alignment horizontal="center"/>
      <protection locked="0"/>
    </xf>
    <xf numFmtId="0" fontId="6" fillId="3" borderId="5" xfId="0" applyFont="1" applyFill="1" applyBorder="1" applyAlignment="1" applyProtection="1">
      <alignment horizontal="center"/>
      <protection locked="0"/>
    </xf>
    <xf numFmtId="0" fontId="6" fillId="3" borderId="36" xfId="0" applyFont="1" applyFill="1" applyBorder="1" applyAlignment="1" applyProtection="1">
      <alignment horizontal="center"/>
      <protection locked="0"/>
    </xf>
    <xf numFmtId="0" fontId="6" fillId="0" borderId="34" xfId="0" applyFont="1" applyBorder="1" applyAlignment="1" applyProtection="1">
      <alignment horizontal="center"/>
    </xf>
    <xf numFmtId="0" fontId="6" fillId="0" borderId="36" xfId="0" applyFont="1" applyBorder="1" applyAlignment="1" applyProtection="1">
      <alignment horizontal="center"/>
    </xf>
    <xf numFmtId="0" fontId="6" fillId="0" borderId="35" xfId="0" applyFont="1" applyBorder="1" applyAlignment="1" applyProtection="1">
      <alignment horizontal="center"/>
    </xf>
    <xf numFmtId="0" fontId="6" fillId="0" borderId="37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6" fillId="3" borderId="34" xfId="0" applyFont="1" applyFill="1" applyBorder="1" applyAlignment="1" applyProtection="1">
      <alignment horizontal="center"/>
      <protection locked="0"/>
    </xf>
    <xf numFmtId="0" fontId="8" fillId="0" borderId="38" xfId="0" applyFont="1" applyBorder="1" applyAlignment="1" applyProtection="1">
      <alignment horizontal="center" vertical="center" textRotation="90" wrapText="1"/>
    </xf>
    <xf numFmtId="0" fontId="8" fillId="0" borderId="39" xfId="0" applyFont="1" applyBorder="1" applyAlignment="1" applyProtection="1">
      <alignment horizontal="center" vertical="center" textRotation="90" wrapText="1"/>
    </xf>
    <xf numFmtId="0" fontId="8" fillId="0" borderId="40" xfId="0" applyFont="1" applyBorder="1" applyAlignment="1" applyProtection="1">
      <alignment horizontal="center" vertical="center" textRotation="90" wrapText="1"/>
    </xf>
    <xf numFmtId="0" fontId="9" fillId="0" borderId="32" xfId="0" applyFont="1" applyBorder="1" applyAlignment="1" applyProtection="1">
      <alignment horizontal="center"/>
    </xf>
    <xf numFmtId="164" fontId="0" fillId="0" borderId="0" xfId="0" applyNumberFormat="1" applyProtection="1"/>
    <xf numFmtId="164" fontId="0" fillId="0" borderId="16" xfId="0" applyNumberFormat="1" applyBorder="1" applyProtection="1"/>
    <xf numFmtId="0" fontId="0" fillId="0" borderId="0" xfId="0" applyProtection="1"/>
    <xf numFmtId="0" fontId="0" fillId="0" borderId="15" xfId="0" applyBorder="1" applyProtection="1"/>
    <xf numFmtId="164" fontId="0" fillId="0" borderId="0" xfId="0" applyNumberFormat="1" applyBorder="1" applyAlignment="1" applyProtection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960120</xdr:colOff>
      <xdr:row>5</xdr:row>
      <xdr:rowOff>60960</xdr:rowOff>
    </xdr:from>
    <xdr:to>
      <xdr:col>1</xdr:col>
      <xdr:colOff>967740</xdr:colOff>
      <xdr:row>48</xdr:row>
      <xdr:rowOff>76200</xdr:rowOff>
    </xdr:to>
    <xdr:sp macro="" textlink="">
      <xdr:nvSpPr>
        <xdr:cNvPr id="5121" name="Line 1">
          <a:extLst>
            <a:ext uri="{FF2B5EF4-FFF2-40B4-BE49-F238E27FC236}">
              <a16:creationId xmlns:a16="http://schemas.microsoft.com/office/drawing/2014/main" id="{6A0504DA-E70C-4A1D-9D87-56C14A2ADE40}"/>
            </a:ext>
          </a:extLst>
        </xdr:cNvPr>
        <xdr:cNvSpPr>
          <a:spLocks noChangeShapeType="1"/>
        </xdr:cNvSpPr>
      </xdr:nvSpPr>
      <xdr:spPr bwMode="auto">
        <a:xfrm>
          <a:off x="1600200" y="169926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381000</xdr:colOff>
      <xdr:row>5</xdr:row>
      <xdr:rowOff>60960</xdr:rowOff>
    </xdr:from>
    <xdr:to>
      <xdr:col>3</xdr:col>
      <xdr:colOff>388620</xdr:colOff>
      <xdr:row>48</xdr:row>
      <xdr:rowOff>76200</xdr:rowOff>
    </xdr:to>
    <xdr:sp macro="" textlink="">
      <xdr:nvSpPr>
        <xdr:cNvPr id="5122" name="Line 2">
          <a:extLst>
            <a:ext uri="{FF2B5EF4-FFF2-40B4-BE49-F238E27FC236}">
              <a16:creationId xmlns:a16="http://schemas.microsoft.com/office/drawing/2014/main" id="{41F24D97-558D-4B09-9BDE-A1AA58F90E1E}"/>
            </a:ext>
          </a:extLst>
        </xdr:cNvPr>
        <xdr:cNvSpPr>
          <a:spLocks noChangeShapeType="1"/>
        </xdr:cNvSpPr>
      </xdr:nvSpPr>
      <xdr:spPr bwMode="auto">
        <a:xfrm>
          <a:off x="3855720" y="169926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548640</xdr:colOff>
      <xdr:row>5</xdr:row>
      <xdr:rowOff>68580</xdr:rowOff>
    </xdr:from>
    <xdr:to>
      <xdr:col>4</xdr:col>
      <xdr:colOff>556260</xdr:colOff>
      <xdr:row>48</xdr:row>
      <xdr:rowOff>91440</xdr:rowOff>
    </xdr:to>
    <xdr:sp macro="" textlink="">
      <xdr:nvSpPr>
        <xdr:cNvPr id="5123" name="Line 3">
          <a:extLst>
            <a:ext uri="{FF2B5EF4-FFF2-40B4-BE49-F238E27FC236}">
              <a16:creationId xmlns:a16="http://schemas.microsoft.com/office/drawing/2014/main" id="{F3A2B915-BF66-42F7-8126-75DF0C20190B}"/>
            </a:ext>
          </a:extLst>
        </xdr:cNvPr>
        <xdr:cNvSpPr>
          <a:spLocks noChangeShapeType="1"/>
        </xdr:cNvSpPr>
      </xdr:nvSpPr>
      <xdr:spPr bwMode="auto">
        <a:xfrm>
          <a:off x="48234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342900</xdr:colOff>
      <xdr:row>5</xdr:row>
      <xdr:rowOff>68580</xdr:rowOff>
    </xdr:from>
    <xdr:to>
      <xdr:col>7</xdr:col>
      <xdr:colOff>358140</xdr:colOff>
      <xdr:row>48</xdr:row>
      <xdr:rowOff>91440</xdr:rowOff>
    </xdr:to>
    <xdr:sp macro="" textlink="">
      <xdr:nvSpPr>
        <xdr:cNvPr id="5124" name="Line 4">
          <a:extLst>
            <a:ext uri="{FF2B5EF4-FFF2-40B4-BE49-F238E27FC236}">
              <a16:creationId xmlns:a16="http://schemas.microsoft.com/office/drawing/2014/main" id="{1FDCD3A2-0D41-4432-AAF4-D923AE9C4B26}"/>
            </a:ext>
          </a:extLst>
        </xdr:cNvPr>
        <xdr:cNvSpPr>
          <a:spLocks noChangeShapeType="1"/>
        </xdr:cNvSpPr>
      </xdr:nvSpPr>
      <xdr:spPr bwMode="auto">
        <a:xfrm>
          <a:off x="800100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342900</xdr:colOff>
      <xdr:row>5</xdr:row>
      <xdr:rowOff>68580</xdr:rowOff>
    </xdr:from>
    <xdr:to>
      <xdr:col>8</xdr:col>
      <xdr:colOff>358140</xdr:colOff>
      <xdr:row>48</xdr:row>
      <xdr:rowOff>91440</xdr:rowOff>
    </xdr:to>
    <xdr:sp macro="" textlink="">
      <xdr:nvSpPr>
        <xdr:cNvPr id="5125" name="Line 5">
          <a:extLst>
            <a:ext uri="{FF2B5EF4-FFF2-40B4-BE49-F238E27FC236}">
              <a16:creationId xmlns:a16="http://schemas.microsoft.com/office/drawing/2014/main" id="{B7786A7A-F5F5-4E60-A10F-A5544E17CCC0}"/>
            </a:ext>
          </a:extLst>
        </xdr:cNvPr>
        <xdr:cNvSpPr>
          <a:spLocks noChangeShapeType="1"/>
        </xdr:cNvSpPr>
      </xdr:nvSpPr>
      <xdr:spPr bwMode="auto">
        <a:xfrm>
          <a:off x="864108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441960</xdr:colOff>
      <xdr:row>5</xdr:row>
      <xdr:rowOff>68580</xdr:rowOff>
    </xdr:from>
    <xdr:to>
      <xdr:col>9</xdr:col>
      <xdr:colOff>464820</xdr:colOff>
      <xdr:row>48</xdr:row>
      <xdr:rowOff>91440</xdr:rowOff>
    </xdr:to>
    <xdr:sp macro="" textlink="">
      <xdr:nvSpPr>
        <xdr:cNvPr id="5126" name="Line 6">
          <a:extLst>
            <a:ext uri="{FF2B5EF4-FFF2-40B4-BE49-F238E27FC236}">
              <a16:creationId xmlns:a16="http://schemas.microsoft.com/office/drawing/2014/main" id="{99FF0659-1CD8-4C70-A5A0-C76F8C287A95}"/>
            </a:ext>
          </a:extLst>
        </xdr:cNvPr>
        <xdr:cNvSpPr>
          <a:spLocks noChangeShapeType="1"/>
        </xdr:cNvSpPr>
      </xdr:nvSpPr>
      <xdr:spPr bwMode="auto">
        <a:xfrm>
          <a:off x="9380220" y="1706880"/>
          <a:ext cx="2286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327660</xdr:colOff>
      <xdr:row>5</xdr:row>
      <xdr:rowOff>68580</xdr:rowOff>
    </xdr:from>
    <xdr:to>
      <xdr:col>10</xdr:col>
      <xdr:colOff>335280</xdr:colOff>
      <xdr:row>48</xdr:row>
      <xdr:rowOff>91440</xdr:rowOff>
    </xdr:to>
    <xdr:sp macro="" textlink="">
      <xdr:nvSpPr>
        <xdr:cNvPr id="5127" name="Line 7">
          <a:extLst>
            <a:ext uri="{FF2B5EF4-FFF2-40B4-BE49-F238E27FC236}">
              <a16:creationId xmlns:a16="http://schemas.microsoft.com/office/drawing/2014/main" id="{A6917430-6051-469E-96E8-643651EE5C2D}"/>
            </a:ext>
          </a:extLst>
        </xdr:cNvPr>
        <xdr:cNvSpPr>
          <a:spLocks noChangeShapeType="1"/>
        </xdr:cNvSpPr>
      </xdr:nvSpPr>
      <xdr:spPr bwMode="auto">
        <a:xfrm>
          <a:off x="101803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335280</xdr:colOff>
      <xdr:row>5</xdr:row>
      <xdr:rowOff>68580</xdr:rowOff>
    </xdr:from>
    <xdr:to>
      <xdr:col>11</xdr:col>
      <xdr:colOff>342900</xdr:colOff>
      <xdr:row>48</xdr:row>
      <xdr:rowOff>91440</xdr:rowOff>
    </xdr:to>
    <xdr:sp macro="" textlink="">
      <xdr:nvSpPr>
        <xdr:cNvPr id="5128" name="Line 8">
          <a:extLst>
            <a:ext uri="{FF2B5EF4-FFF2-40B4-BE49-F238E27FC236}">
              <a16:creationId xmlns:a16="http://schemas.microsoft.com/office/drawing/2014/main" id="{CAE52FB2-B3DC-4760-8153-1819F8462426}"/>
            </a:ext>
          </a:extLst>
        </xdr:cNvPr>
        <xdr:cNvSpPr>
          <a:spLocks noChangeShapeType="1"/>
        </xdr:cNvSpPr>
      </xdr:nvSpPr>
      <xdr:spPr bwMode="auto">
        <a:xfrm>
          <a:off x="108280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502920</xdr:colOff>
      <xdr:row>5</xdr:row>
      <xdr:rowOff>60960</xdr:rowOff>
    </xdr:from>
    <xdr:to>
      <xdr:col>13</xdr:col>
      <xdr:colOff>518160</xdr:colOff>
      <xdr:row>48</xdr:row>
      <xdr:rowOff>76200</xdr:rowOff>
    </xdr:to>
    <xdr:sp macro="" textlink="">
      <xdr:nvSpPr>
        <xdr:cNvPr id="5129" name="Line 9">
          <a:extLst>
            <a:ext uri="{FF2B5EF4-FFF2-40B4-BE49-F238E27FC236}">
              <a16:creationId xmlns:a16="http://schemas.microsoft.com/office/drawing/2014/main" id="{0A3869EB-966B-43CC-BD21-567407F8CBC7}"/>
            </a:ext>
          </a:extLst>
        </xdr:cNvPr>
        <xdr:cNvSpPr>
          <a:spLocks noChangeShapeType="1"/>
        </xdr:cNvSpPr>
      </xdr:nvSpPr>
      <xdr:spPr bwMode="auto">
        <a:xfrm>
          <a:off x="12435840" y="1699260"/>
          <a:ext cx="1524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464820</xdr:colOff>
      <xdr:row>5</xdr:row>
      <xdr:rowOff>53340</xdr:rowOff>
    </xdr:from>
    <xdr:to>
      <xdr:col>16</xdr:col>
      <xdr:colOff>472440</xdr:colOff>
      <xdr:row>48</xdr:row>
      <xdr:rowOff>68580</xdr:rowOff>
    </xdr:to>
    <xdr:sp macro="" textlink="">
      <xdr:nvSpPr>
        <xdr:cNvPr id="5130" name="Line 10">
          <a:extLst>
            <a:ext uri="{FF2B5EF4-FFF2-40B4-BE49-F238E27FC236}">
              <a16:creationId xmlns:a16="http://schemas.microsoft.com/office/drawing/2014/main" id="{AB8FDF46-3595-4AC3-9326-9534BEE1D6B6}"/>
            </a:ext>
          </a:extLst>
        </xdr:cNvPr>
        <xdr:cNvSpPr>
          <a:spLocks noChangeShapeType="1"/>
        </xdr:cNvSpPr>
      </xdr:nvSpPr>
      <xdr:spPr bwMode="auto">
        <a:xfrm>
          <a:off x="15483840" y="1691640"/>
          <a:ext cx="7620" cy="72237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342900</xdr:colOff>
      <xdr:row>5</xdr:row>
      <xdr:rowOff>68580</xdr:rowOff>
    </xdr:from>
    <xdr:to>
      <xdr:col>12</xdr:col>
      <xdr:colOff>358140</xdr:colOff>
      <xdr:row>48</xdr:row>
      <xdr:rowOff>91440</xdr:rowOff>
    </xdr:to>
    <xdr:sp macro="" textlink="">
      <xdr:nvSpPr>
        <xdr:cNvPr id="5131" name="Line 11">
          <a:extLst>
            <a:ext uri="{FF2B5EF4-FFF2-40B4-BE49-F238E27FC236}">
              <a16:creationId xmlns:a16="http://schemas.microsoft.com/office/drawing/2014/main" id="{51647331-D7B2-4FC4-B25B-ECE5C4CED895}"/>
            </a:ext>
          </a:extLst>
        </xdr:cNvPr>
        <xdr:cNvSpPr>
          <a:spLocks noChangeShapeType="1"/>
        </xdr:cNvSpPr>
      </xdr:nvSpPr>
      <xdr:spPr bwMode="auto">
        <a:xfrm>
          <a:off x="1149858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419100</xdr:colOff>
      <xdr:row>5</xdr:row>
      <xdr:rowOff>68580</xdr:rowOff>
    </xdr:from>
    <xdr:to>
      <xdr:col>17</xdr:col>
      <xdr:colOff>434340</xdr:colOff>
      <xdr:row>48</xdr:row>
      <xdr:rowOff>91440</xdr:rowOff>
    </xdr:to>
    <xdr:sp macro="" textlink="">
      <xdr:nvSpPr>
        <xdr:cNvPr id="5132" name="Line 12">
          <a:extLst>
            <a:ext uri="{FF2B5EF4-FFF2-40B4-BE49-F238E27FC236}">
              <a16:creationId xmlns:a16="http://schemas.microsoft.com/office/drawing/2014/main" id="{7407EA14-1F80-433F-B07E-BC7D43B8F822}"/>
            </a:ext>
          </a:extLst>
        </xdr:cNvPr>
        <xdr:cNvSpPr>
          <a:spLocks noChangeShapeType="1"/>
        </xdr:cNvSpPr>
      </xdr:nvSpPr>
      <xdr:spPr bwMode="auto">
        <a:xfrm>
          <a:off x="1635252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320040</xdr:colOff>
      <xdr:row>5</xdr:row>
      <xdr:rowOff>68580</xdr:rowOff>
    </xdr:from>
    <xdr:to>
      <xdr:col>19</xdr:col>
      <xdr:colOff>335280</xdr:colOff>
      <xdr:row>48</xdr:row>
      <xdr:rowOff>91440</xdr:rowOff>
    </xdr:to>
    <xdr:sp macro="" textlink="">
      <xdr:nvSpPr>
        <xdr:cNvPr id="5133" name="Line 13">
          <a:extLst>
            <a:ext uri="{FF2B5EF4-FFF2-40B4-BE49-F238E27FC236}">
              <a16:creationId xmlns:a16="http://schemas.microsoft.com/office/drawing/2014/main" id="{1E06BF70-3277-4454-A407-ED66B1175531}"/>
            </a:ext>
          </a:extLst>
        </xdr:cNvPr>
        <xdr:cNvSpPr>
          <a:spLocks noChangeShapeType="1"/>
        </xdr:cNvSpPr>
      </xdr:nvSpPr>
      <xdr:spPr bwMode="auto">
        <a:xfrm>
          <a:off x="17815560" y="1706880"/>
          <a:ext cx="1524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335280</xdr:colOff>
      <xdr:row>5</xdr:row>
      <xdr:rowOff>68580</xdr:rowOff>
    </xdr:from>
    <xdr:to>
      <xdr:col>18</xdr:col>
      <xdr:colOff>342900</xdr:colOff>
      <xdr:row>48</xdr:row>
      <xdr:rowOff>91440</xdr:rowOff>
    </xdr:to>
    <xdr:sp macro="" textlink="">
      <xdr:nvSpPr>
        <xdr:cNvPr id="5134" name="Line 14">
          <a:extLst>
            <a:ext uri="{FF2B5EF4-FFF2-40B4-BE49-F238E27FC236}">
              <a16:creationId xmlns:a16="http://schemas.microsoft.com/office/drawing/2014/main" id="{66439D6A-0CA9-4DE7-A5D8-2D810E680475}"/>
            </a:ext>
          </a:extLst>
        </xdr:cNvPr>
        <xdr:cNvSpPr>
          <a:spLocks noChangeShapeType="1"/>
        </xdr:cNvSpPr>
      </xdr:nvSpPr>
      <xdr:spPr bwMode="auto">
        <a:xfrm>
          <a:off x="171221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441960</xdr:colOff>
      <xdr:row>5</xdr:row>
      <xdr:rowOff>68580</xdr:rowOff>
    </xdr:from>
    <xdr:to>
      <xdr:col>20</xdr:col>
      <xdr:colOff>449580</xdr:colOff>
      <xdr:row>48</xdr:row>
      <xdr:rowOff>91440</xdr:rowOff>
    </xdr:to>
    <xdr:sp macro="" textlink="">
      <xdr:nvSpPr>
        <xdr:cNvPr id="5135" name="Line 15">
          <a:extLst>
            <a:ext uri="{FF2B5EF4-FFF2-40B4-BE49-F238E27FC236}">
              <a16:creationId xmlns:a16="http://schemas.microsoft.com/office/drawing/2014/main" id="{83EE657F-4075-47A8-B5CE-17089125DA14}"/>
            </a:ext>
          </a:extLst>
        </xdr:cNvPr>
        <xdr:cNvSpPr>
          <a:spLocks noChangeShapeType="1"/>
        </xdr:cNvSpPr>
      </xdr:nvSpPr>
      <xdr:spPr bwMode="auto">
        <a:xfrm>
          <a:off x="186004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449580</xdr:colOff>
      <xdr:row>5</xdr:row>
      <xdr:rowOff>68580</xdr:rowOff>
    </xdr:from>
    <xdr:to>
      <xdr:col>23</xdr:col>
      <xdr:colOff>457200</xdr:colOff>
      <xdr:row>48</xdr:row>
      <xdr:rowOff>91440</xdr:rowOff>
    </xdr:to>
    <xdr:sp macro="" textlink="">
      <xdr:nvSpPr>
        <xdr:cNvPr id="5136" name="Line 16">
          <a:extLst>
            <a:ext uri="{FF2B5EF4-FFF2-40B4-BE49-F238E27FC236}">
              <a16:creationId xmlns:a16="http://schemas.microsoft.com/office/drawing/2014/main" id="{E980C03F-4198-4F2F-845F-A9284DEE1302}"/>
            </a:ext>
          </a:extLst>
        </xdr:cNvPr>
        <xdr:cNvSpPr>
          <a:spLocks noChangeShapeType="1"/>
        </xdr:cNvSpPr>
      </xdr:nvSpPr>
      <xdr:spPr bwMode="auto">
        <a:xfrm>
          <a:off x="2121408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441960</xdr:colOff>
      <xdr:row>5</xdr:row>
      <xdr:rowOff>68580</xdr:rowOff>
    </xdr:from>
    <xdr:to>
      <xdr:col>24</xdr:col>
      <xdr:colOff>449580</xdr:colOff>
      <xdr:row>48</xdr:row>
      <xdr:rowOff>91440</xdr:rowOff>
    </xdr:to>
    <xdr:sp macro="" textlink="">
      <xdr:nvSpPr>
        <xdr:cNvPr id="5137" name="Line 17">
          <a:extLst>
            <a:ext uri="{FF2B5EF4-FFF2-40B4-BE49-F238E27FC236}">
              <a16:creationId xmlns:a16="http://schemas.microsoft.com/office/drawing/2014/main" id="{888C39B3-4EE2-4AB9-B339-D25D9BA54167}"/>
            </a:ext>
          </a:extLst>
        </xdr:cNvPr>
        <xdr:cNvSpPr>
          <a:spLocks noChangeShapeType="1"/>
        </xdr:cNvSpPr>
      </xdr:nvSpPr>
      <xdr:spPr bwMode="auto">
        <a:xfrm>
          <a:off x="220751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441960</xdr:colOff>
      <xdr:row>5</xdr:row>
      <xdr:rowOff>68580</xdr:rowOff>
    </xdr:from>
    <xdr:to>
      <xdr:col>25</xdr:col>
      <xdr:colOff>449580</xdr:colOff>
      <xdr:row>48</xdr:row>
      <xdr:rowOff>91440</xdr:rowOff>
    </xdr:to>
    <xdr:sp macro="" textlink="">
      <xdr:nvSpPr>
        <xdr:cNvPr id="5138" name="Line 18">
          <a:extLst>
            <a:ext uri="{FF2B5EF4-FFF2-40B4-BE49-F238E27FC236}">
              <a16:creationId xmlns:a16="http://schemas.microsoft.com/office/drawing/2014/main" id="{BC8AC036-5BFE-4A1E-8D5A-31E90CBD1EC1}"/>
            </a:ext>
          </a:extLst>
        </xdr:cNvPr>
        <xdr:cNvSpPr>
          <a:spLocks noChangeShapeType="1"/>
        </xdr:cNvSpPr>
      </xdr:nvSpPr>
      <xdr:spPr bwMode="auto">
        <a:xfrm>
          <a:off x="229438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441960</xdr:colOff>
      <xdr:row>5</xdr:row>
      <xdr:rowOff>68580</xdr:rowOff>
    </xdr:from>
    <xdr:to>
      <xdr:col>26</xdr:col>
      <xdr:colOff>449580</xdr:colOff>
      <xdr:row>48</xdr:row>
      <xdr:rowOff>91440</xdr:rowOff>
    </xdr:to>
    <xdr:sp macro="" textlink="">
      <xdr:nvSpPr>
        <xdr:cNvPr id="5139" name="Line 19">
          <a:extLst>
            <a:ext uri="{FF2B5EF4-FFF2-40B4-BE49-F238E27FC236}">
              <a16:creationId xmlns:a16="http://schemas.microsoft.com/office/drawing/2014/main" id="{ED763026-8858-4652-A0B8-7286841311ED}"/>
            </a:ext>
          </a:extLst>
        </xdr:cNvPr>
        <xdr:cNvSpPr>
          <a:spLocks noChangeShapeType="1"/>
        </xdr:cNvSpPr>
      </xdr:nvSpPr>
      <xdr:spPr bwMode="auto">
        <a:xfrm>
          <a:off x="2381250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327660</xdr:colOff>
      <xdr:row>50</xdr:row>
      <xdr:rowOff>83820</xdr:rowOff>
    </xdr:from>
    <xdr:to>
      <xdr:col>1</xdr:col>
      <xdr:colOff>342900</xdr:colOff>
      <xdr:row>61</xdr:row>
      <xdr:rowOff>7620</xdr:rowOff>
    </xdr:to>
    <xdr:sp macro="" textlink="">
      <xdr:nvSpPr>
        <xdr:cNvPr id="5140" name="AutoShape 20">
          <a:extLst>
            <a:ext uri="{FF2B5EF4-FFF2-40B4-BE49-F238E27FC236}">
              <a16:creationId xmlns:a16="http://schemas.microsoft.com/office/drawing/2014/main" id="{17F21C14-BABF-4E4B-BAEC-BF3D9A4D58FD}"/>
            </a:ext>
          </a:extLst>
        </xdr:cNvPr>
        <xdr:cNvSpPr>
          <a:spLocks/>
        </xdr:cNvSpPr>
      </xdr:nvSpPr>
      <xdr:spPr bwMode="auto">
        <a:xfrm>
          <a:off x="327660" y="9273540"/>
          <a:ext cx="655320" cy="1866900"/>
        </a:xfrm>
        <a:prstGeom prst="leftBrace">
          <a:avLst>
            <a:gd name="adj1" fmla="val 23595"/>
            <a:gd name="adj2" fmla="val 4904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5</xdr:col>
      <xdr:colOff>548640</xdr:colOff>
      <xdr:row>5</xdr:row>
      <xdr:rowOff>68580</xdr:rowOff>
    </xdr:from>
    <xdr:to>
      <xdr:col>5</xdr:col>
      <xdr:colOff>556260</xdr:colOff>
      <xdr:row>48</xdr:row>
      <xdr:rowOff>91440</xdr:rowOff>
    </xdr:to>
    <xdr:sp macro="" textlink="">
      <xdr:nvSpPr>
        <xdr:cNvPr id="5141" name="Line 21">
          <a:extLst>
            <a:ext uri="{FF2B5EF4-FFF2-40B4-BE49-F238E27FC236}">
              <a16:creationId xmlns:a16="http://schemas.microsoft.com/office/drawing/2014/main" id="{9545491E-FBC9-4A4E-B0AB-0B35DB899A20}"/>
            </a:ext>
          </a:extLst>
        </xdr:cNvPr>
        <xdr:cNvSpPr>
          <a:spLocks noChangeShapeType="1"/>
        </xdr:cNvSpPr>
      </xdr:nvSpPr>
      <xdr:spPr bwMode="auto">
        <a:xfrm>
          <a:off x="59512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548640</xdr:colOff>
      <xdr:row>5</xdr:row>
      <xdr:rowOff>68580</xdr:rowOff>
    </xdr:from>
    <xdr:to>
      <xdr:col>6</xdr:col>
      <xdr:colOff>556260</xdr:colOff>
      <xdr:row>48</xdr:row>
      <xdr:rowOff>91440</xdr:rowOff>
    </xdr:to>
    <xdr:sp macro="" textlink="">
      <xdr:nvSpPr>
        <xdr:cNvPr id="5142" name="Line 22">
          <a:extLst>
            <a:ext uri="{FF2B5EF4-FFF2-40B4-BE49-F238E27FC236}">
              <a16:creationId xmlns:a16="http://schemas.microsoft.com/office/drawing/2014/main" id="{B84E2CB8-A15E-4EB4-B40F-E2D3A53F75CD}"/>
            </a:ext>
          </a:extLst>
        </xdr:cNvPr>
        <xdr:cNvSpPr>
          <a:spLocks noChangeShapeType="1"/>
        </xdr:cNvSpPr>
      </xdr:nvSpPr>
      <xdr:spPr bwMode="auto">
        <a:xfrm>
          <a:off x="707898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548640</xdr:colOff>
      <xdr:row>5</xdr:row>
      <xdr:rowOff>68580</xdr:rowOff>
    </xdr:from>
    <xdr:to>
      <xdr:col>14</xdr:col>
      <xdr:colOff>556260</xdr:colOff>
      <xdr:row>48</xdr:row>
      <xdr:rowOff>91440</xdr:rowOff>
    </xdr:to>
    <xdr:sp macro="" textlink="">
      <xdr:nvSpPr>
        <xdr:cNvPr id="5143" name="Line 23">
          <a:extLst>
            <a:ext uri="{FF2B5EF4-FFF2-40B4-BE49-F238E27FC236}">
              <a16:creationId xmlns:a16="http://schemas.microsoft.com/office/drawing/2014/main" id="{A2F0A42F-A286-4519-A13C-5D8B50344EBF}"/>
            </a:ext>
          </a:extLst>
        </xdr:cNvPr>
        <xdr:cNvSpPr>
          <a:spLocks noChangeShapeType="1"/>
        </xdr:cNvSpPr>
      </xdr:nvSpPr>
      <xdr:spPr bwMode="auto">
        <a:xfrm>
          <a:off x="135102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548640</xdr:colOff>
      <xdr:row>5</xdr:row>
      <xdr:rowOff>68580</xdr:rowOff>
    </xdr:from>
    <xdr:to>
      <xdr:col>15</xdr:col>
      <xdr:colOff>556260</xdr:colOff>
      <xdr:row>48</xdr:row>
      <xdr:rowOff>91440</xdr:rowOff>
    </xdr:to>
    <xdr:sp macro="" textlink="">
      <xdr:nvSpPr>
        <xdr:cNvPr id="5144" name="Line 24">
          <a:extLst>
            <a:ext uri="{FF2B5EF4-FFF2-40B4-BE49-F238E27FC236}">
              <a16:creationId xmlns:a16="http://schemas.microsoft.com/office/drawing/2014/main" id="{72216F73-9783-445E-890D-607D1E63B195}"/>
            </a:ext>
          </a:extLst>
        </xdr:cNvPr>
        <xdr:cNvSpPr>
          <a:spLocks noChangeShapeType="1"/>
        </xdr:cNvSpPr>
      </xdr:nvSpPr>
      <xdr:spPr bwMode="auto">
        <a:xfrm>
          <a:off x="1453896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457200</xdr:colOff>
      <xdr:row>5</xdr:row>
      <xdr:rowOff>68580</xdr:rowOff>
    </xdr:from>
    <xdr:to>
      <xdr:col>21</xdr:col>
      <xdr:colOff>464820</xdr:colOff>
      <xdr:row>48</xdr:row>
      <xdr:rowOff>91440</xdr:rowOff>
    </xdr:to>
    <xdr:sp macro="" textlink="">
      <xdr:nvSpPr>
        <xdr:cNvPr id="5145" name="Line 25">
          <a:extLst>
            <a:ext uri="{FF2B5EF4-FFF2-40B4-BE49-F238E27FC236}">
              <a16:creationId xmlns:a16="http://schemas.microsoft.com/office/drawing/2014/main" id="{FA1107DC-AA33-4B63-998F-96CA7BDDDEEB}"/>
            </a:ext>
          </a:extLst>
        </xdr:cNvPr>
        <xdr:cNvSpPr>
          <a:spLocks noChangeShapeType="1"/>
        </xdr:cNvSpPr>
      </xdr:nvSpPr>
      <xdr:spPr bwMode="auto">
        <a:xfrm>
          <a:off x="1948434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457200</xdr:colOff>
      <xdr:row>5</xdr:row>
      <xdr:rowOff>68580</xdr:rowOff>
    </xdr:from>
    <xdr:to>
      <xdr:col>22</xdr:col>
      <xdr:colOff>464820</xdr:colOff>
      <xdr:row>48</xdr:row>
      <xdr:rowOff>91440</xdr:rowOff>
    </xdr:to>
    <xdr:sp macro="" textlink="">
      <xdr:nvSpPr>
        <xdr:cNvPr id="5146" name="Line 26">
          <a:extLst>
            <a:ext uri="{FF2B5EF4-FFF2-40B4-BE49-F238E27FC236}">
              <a16:creationId xmlns:a16="http://schemas.microsoft.com/office/drawing/2014/main" id="{AF62F4EE-4785-4754-9527-8E60BAE5E1F5}"/>
            </a:ext>
          </a:extLst>
        </xdr:cNvPr>
        <xdr:cNvSpPr>
          <a:spLocks noChangeShapeType="1"/>
        </xdr:cNvSpPr>
      </xdr:nvSpPr>
      <xdr:spPr bwMode="auto">
        <a:xfrm>
          <a:off x="20353020" y="1706880"/>
          <a:ext cx="7620" cy="723138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83"/>
  <sheetViews>
    <sheetView tabSelected="1" zoomScale="75" workbookViewId="0">
      <selection activeCell="D1" sqref="D1:I1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7" width="16.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6" width="15" style="94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7" width="12.6640625" style="55" customWidth="1"/>
    <col min="28" max="16384" width="9.33203125" style="22"/>
  </cols>
  <sheetData>
    <row r="1" spans="1:33" s="75" customFormat="1" ht="19.5" thickTop="1" x14ac:dyDescent="0.3">
      <c r="A1" s="74"/>
      <c r="B1" s="9" t="s">
        <v>18</v>
      </c>
      <c r="C1" s="9"/>
      <c r="D1" s="151" t="s">
        <v>44</v>
      </c>
      <c r="E1" s="149"/>
      <c r="F1" s="149"/>
      <c r="G1" s="149"/>
      <c r="H1" s="149"/>
      <c r="I1" s="150"/>
      <c r="J1" s="152" t="s">
        <v>19</v>
      </c>
      <c r="K1" s="152"/>
      <c r="L1" s="152"/>
      <c r="M1" s="123"/>
      <c r="N1" s="149" t="s">
        <v>45</v>
      </c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/>
      <c r="AF2" s="73"/>
      <c r="AG2" s="73"/>
    </row>
    <row r="3" spans="1:33" ht="25.5" customHeight="1" thickBot="1" x14ac:dyDescent="0.3">
      <c r="A3" s="142" t="s">
        <v>23</v>
      </c>
      <c r="B3" s="101" t="s">
        <v>46</v>
      </c>
      <c r="C3" s="101" t="s">
        <v>47</v>
      </c>
      <c r="D3" s="102" t="s">
        <v>48</v>
      </c>
      <c r="E3" s="102" t="s">
        <v>49</v>
      </c>
      <c r="F3" s="102" t="s">
        <v>50</v>
      </c>
      <c r="G3" s="102" t="s">
        <v>51</v>
      </c>
      <c r="H3" s="102" t="s">
        <v>52</v>
      </c>
      <c r="I3" s="102" t="s">
        <v>53</v>
      </c>
      <c r="J3" s="102" t="s">
        <v>54</v>
      </c>
      <c r="K3" s="103" t="s">
        <v>55</v>
      </c>
      <c r="L3" s="102" t="s">
        <v>56</v>
      </c>
      <c r="M3" s="104" t="s">
        <v>57</v>
      </c>
      <c r="N3" s="105" t="s">
        <v>58</v>
      </c>
      <c r="O3" s="105" t="s">
        <v>59</v>
      </c>
      <c r="P3" s="105" t="s">
        <v>60</v>
      </c>
      <c r="Q3" s="102" t="s">
        <v>61</v>
      </c>
      <c r="R3" s="106" t="s">
        <v>62</v>
      </c>
      <c r="S3" s="102" t="s">
        <v>63</v>
      </c>
      <c r="T3" s="102" t="s">
        <v>64</v>
      </c>
      <c r="U3" s="107" t="s">
        <v>65</v>
      </c>
      <c r="V3" s="107" t="s">
        <v>66</v>
      </c>
      <c r="W3" s="107" t="s">
        <v>67</v>
      </c>
      <c r="X3" s="108" t="s">
        <v>68</v>
      </c>
      <c r="Y3" s="108" t="s">
        <v>69</v>
      </c>
      <c r="Z3" s="108" t="s">
        <v>70</v>
      </c>
      <c r="AA3" s="109" t="s">
        <v>71</v>
      </c>
    </row>
    <row r="4" spans="1:33" ht="18.75" customHeight="1" x14ac:dyDescent="0.2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  <c r="O4" s="81"/>
      <c r="P4" s="81"/>
      <c r="Q4" s="80"/>
      <c r="R4" s="82"/>
      <c r="S4" s="80"/>
      <c r="T4" s="80"/>
      <c r="U4" s="82"/>
      <c r="V4" s="119"/>
      <c r="W4" s="119"/>
      <c r="X4" s="83"/>
      <c r="Y4" s="83"/>
      <c r="Z4" s="83"/>
      <c r="AA4" s="84"/>
    </row>
    <row r="5" spans="1:33" ht="15.75" x14ac:dyDescent="0.25">
      <c r="A5" s="143" t="s">
        <v>24</v>
      </c>
      <c r="B5" s="110" t="s">
        <v>72</v>
      </c>
      <c r="C5" s="110" t="s">
        <v>73</v>
      </c>
      <c r="D5" s="111" t="s">
        <v>74</v>
      </c>
      <c r="E5" s="111" t="s">
        <v>75</v>
      </c>
      <c r="F5" s="111" t="s">
        <v>76</v>
      </c>
      <c r="G5" s="111" t="s">
        <v>77</v>
      </c>
      <c r="H5" s="111" t="s">
        <v>78</v>
      </c>
      <c r="I5" s="111" t="s">
        <v>79</v>
      </c>
      <c r="J5" s="111" t="s">
        <v>80</v>
      </c>
      <c r="K5" s="111" t="s">
        <v>81</v>
      </c>
      <c r="L5" s="111" t="s">
        <v>82</v>
      </c>
      <c r="M5" s="111" t="s">
        <v>83</v>
      </c>
      <c r="N5" s="112" t="s">
        <v>84</v>
      </c>
      <c r="O5" s="112" t="s">
        <v>140</v>
      </c>
      <c r="P5" s="112" t="s">
        <v>141</v>
      </c>
      <c r="Q5" s="111" t="s">
        <v>142</v>
      </c>
      <c r="R5" s="113" t="s">
        <v>143</v>
      </c>
      <c r="S5" s="111" t="s">
        <v>144</v>
      </c>
      <c r="T5" s="111" t="s">
        <v>145</v>
      </c>
      <c r="U5" s="114" t="s">
        <v>146</v>
      </c>
      <c r="V5" s="114" t="s">
        <v>147</v>
      </c>
      <c r="W5" s="114" t="s">
        <v>148</v>
      </c>
      <c r="X5" s="115" t="s">
        <v>149</v>
      </c>
      <c r="Y5" s="115" t="s">
        <v>150</v>
      </c>
      <c r="Z5" s="115" t="s">
        <v>151</v>
      </c>
      <c r="AA5" s="116" t="s">
        <v>167</v>
      </c>
    </row>
    <row r="6" spans="1:33" x14ac:dyDescent="0.2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43"/>
      <c r="O6" s="43"/>
      <c r="P6" s="43"/>
      <c r="Q6" s="7"/>
      <c r="R6" s="17" t="str">
        <f t="shared" ref="R6:R49" si="0">IF(ISERROR(N6/Q6),"-",N6/Q6)</f>
        <v>-</v>
      </c>
      <c r="S6" s="7"/>
      <c r="T6" s="7"/>
      <c r="U6" s="52" t="str">
        <f t="shared" ref="U6:U49" si="1">IF(ISERROR(N6/T6),"-",N6/T6)</f>
        <v>-</v>
      </c>
      <c r="V6" s="52"/>
      <c r="W6" s="52"/>
      <c r="X6" s="70"/>
      <c r="Y6" s="70"/>
      <c r="Z6" s="70"/>
      <c r="AA6" s="53" t="str">
        <f t="shared" ref="AA6:AA49" si="2">IF(ISERROR(N6/X6),"-",N6/X6)</f>
        <v>-</v>
      </c>
    </row>
    <row r="7" spans="1:33" x14ac:dyDescent="0.2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43"/>
      <c r="O7" s="43"/>
      <c r="P7" s="43"/>
      <c r="Q7" s="7"/>
      <c r="R7" s="17" t="str">
        <f t="shared" si="0"/>
        <v>-</v>
      </c>
      <c r="S7" s="7"/>
      <c r="T7" s="7"/>
      <c r="U7" s="52" t="str">
        <f t="shared" si="1"/>
        <v>-</v>
      </c>
      <c r="V7" s="52"/>
      <c r="W7" s="52"/>
      <c r="X7" s="70"/>
      <c r="Y7" s="70"/>
      <c r="Z7" s="70"/>
      <c r="AA7" s="53" t="str">
        <f t="shared" si="2"/>
        <v>-</v>
      </c>
    </row>
    <row r="8" spans="1:33" x14ac:dyDescent="0.2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43"/>
      <c r="O8" s="43"/>
      <c r="P8" s="43"/>
      <c r="Q8" s="7"/>
      <c r="R8" s="17" t="str">
        <f t="shared" si="0"/>
        <v>-</v>
      </c>
      <c r="S8" s="7"/>
      <c r="T8" s="7"/>
      <c r="U8" s="52" t="str">
        <f t="shared" si="1"/>
        <v>-</v>
      </c>
      <c r="V8" s="52"/>
      <c r="W8" s="52"/>
      <c r="X8" s="70"/>
      <c r="Y8" s="70"/>
      <c r="Z8" s="70"/>
      <c r="AA8" s="53" t="str">
        <f t="shared" si="2"/>
        <v>-</v>
      </c>
    </row>
    <row r="9" spans="1:33" x14ac:dyDescent="0.2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43"/>
      <c r="O9" s="43"/>
      <c r="P9" s="43"/>
      <c r="Q9" s="7"/>
      <c r="R9" s="17" t="str">
        <f t="shared" si="0"/>
        <v>-</v>
      </c>
      <c r="S9" s="7"/>
      <c r="T9" s="7"/>
      <c r="U9" s="52" t="str">
        <f t="shared" si="1"/>
        <v>-</v>
      </c>
      <c r="V9" s="52"/>
      <c r="W9" s="52"/>
      <c r="X9" s="70"/>
      <c r="Y9" s="71"/>
      <c r="Z9" s="71"/>
      <c r="AA9" s="53" t="str">
        <f t="shared" si="2"/>
        <v>-</v>
      </c>
    </row>
    <row r="10" spans="1:33" x14ac:dyDescent="0.2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43"/>
      <c r="O10" s="43"/>
      <c r="P10" s="43"/>
      <c r="Q10" s="7"/>
      <c r="R10" s="17" t="str">
        <f t="shared" si="0"/>
        <v>-</v>
      </c>
      <c r="S10" s="7"/>
      <c r="T10" s="7"/>
      <c r="U10" s="52" t="str">
        <f t="shared" si="1"/>
        <v>-</v>
      </c>
      <c r="V10" s="52"/>
      <c r="W10" s="52"/>
      <c r="X10" s="70"/>
      <c r="Y10" s="71"/>
      <c r="Z10" s="71"/>
      <c r="AA10" s="53" t="str">
        <f t="shared" si="2"/>
        <v>-</v>
      </c>
    </row>
    <row r="11" spans="1:33" x14ac:dyDescent="0.2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43"/>
      <c r="O11" s="43"/>
      <c r="P11" s="43"/>
      <c r="Q11" s="7"/>
      <c r="R11" s="17" t="str">
        <f t="shared" si="0"/>
        <v>-</v>
      </c>
      <c r="S11" s="7"/>
      <c r="T11" s="7"/>
      <c r="U11" s="52" t="str">
        <f t="shared" si="1"/>
        <v>-</v>
      </c>
      <c r="V11" s="52"/>
      <c r="W11" s="52"/>
      <c r="X11" s="70"/>
      <c r="Y11" s="71"/>
      <c r="Z11" s="71"/>
      <c r="AA11" s="53" t="str">
        <f t="shared" si="2"/>
        <v>-</v>
      </c>
    </row>
    <row r="12" spans="1:33" x14ac:dyDescent="0.2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43"/>
      <c r="O12" s="43"/>
      <c r="P12" s="43"/>
      <c r="Q12" s="7"/>
      <c r="R12" s="17" t="str">
        <f t="shared" si="0"/>
        <v>-</v>
      </c>
      <c r="S12" s="7"/>
      <c r="T12" s="7"/>
      <c r="U12" s="52" t="str">
        <f t="shared" si="1"/>
        <v>-</v>
      </c>
      <c r="V12" s="52"/>
      <c r="W12" s="52"/>
      <c r="X12" s="70"/>
      <c r="Y12" s="71"/>
      <c r="Z12" s="71"/>
      <c r="AA12" s="53" t="str">
        <f t="shared" si="2"/>
        <v>-</v>
      </c>
    </row>
    <row r="13" spans="1:33" x14ac:dyDescent="0.2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43"/>
      <c r="O13" s="43"/>
      <c r="P13" s="43"/>
      <c r="Q13" s="7"/>
      <c r="R13" s="17" t="str">
        <f t="shared" si="0"/>
        <v>-</v>
      </c>
      <c r="S13" s="7"/>
      <c r="T13" s="7"/>
      <c r="U13" s="52" t="str">
        <f t="shared" si="1"/>
        <v>-</v>
      </c>
      <c r="V13" s="52"/>
      <c r="W13" s="52"/>
      <c r="X13" s="70"/>
      <c r="Y13" s="71"/>
      <c r="Z13" s="71"/>
      <c r="AA13" s="53" t="str">
        <f t="shared" si="2"/>
        <v>-</v>
      </c>
    </row>
    <row r="14" spans="1:33" x14ac:dyDescent="0.2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si="0"/>
        <v>-</v>
      </c>
      <c r="S14" s="7"/>
      <c r="T14" s="7"/>
      <c r="U14" s="52" t="str">
        <f t="shared" si="1"/>
        <v>-</v>
      </c>
      <c r="V14" s="52"/>
      <c r="W14" s="52"/>
      <c r="X14" s="70"/>
      <c r="Y14" s="71"/>
      <c r="Z14" s="71"/>
      <c r="AA14" s="53" t="str">
        <f t="shared" si="2"/>
        <v>-</v>
      </c>
    </row>
    <row r="15" spans="1:33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0"/>
        <v>-</v>
      </c>
      <c r="S15" s="7"/>
      <c r="T15" s="7"/>
      <c r="U15" s="52" t="str">
        <f t="shared" si="1"/>
        <v>-</v>
      </c>
      <c r="V15" s="52"/>
      <c r="W15" s="52"/>
      <c r="X15" s="70"/>
      <c r="Y15" s="71"/>
      <c r="Z15" s="71"/>
      <c r="AA15" s="53" t="str">
        <f t="shared" si="2"/>
        <v>-</v>
      </c>
    </row>
    <row r="16" spans="1:33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0"/>
        <v>-</v>
      </c>
      <c r="S16" s="7"/>
      <c r="T16" s="7"/>
      <c r="U16" s="52" t="str">
        <f t="shared" si="1"/>
        <v>-</v>
      </c>
      <c r="V16" s="52"/>
      <c r="W16" s="52"/>
      <c r="X16" s="70"/>
      <c r="Y16" s="71"/>
      <c r="Z16" s="71"/>
      <c r="AA16" s="53" t="str">
        <f t="shared" si="2"/>
        <v>-</v>
      </c>
    </row>
    <row r="17" spans="1:27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0"/>
        <v>-</v>
      </c>
      <c r="S17" s="7"/>
      <c r="T17" s="7"/>
      <c r="U17" s="52" t="str">
        <f t="shared" si="1"/>
        <v>-</v>
      </c>
      <c r="V17" s="52"/>
      <c r="W17" s="52"/>
      <c r="X17" s="70"/>
      <c r="Y17" s="71"/>
      <c r="Z17" s="71"/>
      <c r="AA17" s="53" t="str">
        <f t="shared" si="2"/>
        <v>-</v>
      </c>
    </row>
    <row r="18" spans="1:27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0"/>
        <v>-</v>
      </c>
      <c r="S18" s="7"/>
      <c r="T18" s="7"/>
      <c r="U18" s="52" t="str">
        <f t="shared" si="1"/>
        <v>-</v>
      </c>
      <c r="V18" s="52"/>
      <c r="W18" s="52"/>
      <c r="X18" s="70"/>
      <c r="Y18" s="71"/>
      <c r="Z18" s="71"/>
      <c r="AA18" s="53" t="str">
        <f t="shared" si="2"/>
        <v>-</v>
      </c>
    </row>
    <row r="19" spans="1:27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0"/>
        <v>-</v>
      </c>
      <c r="S19" s="7"/>
      <c r="T19" s="7"/>
      <c r="U19" s="52" t="str">
        <f t="shared" si="1"/>
        <v>-</v>
      </c>
      <c r="V19" s="52"/>
      <c r="W19" s="52"/>
      <c r="X19" s="70"/>
      <c r="Y19" s="71"/>
      <c r="Z19" s="71"/>
      <c r="AA19" s="53" t="str">
        <f t="shared" si="2"/>
        <v>-</v>
      </c>
    </row>
    <row r="20" spans="1:27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0"/>
        <v>-</v>
      </c>
      <c r="S20" s="7"/>
      <c r="T20" s="7"/>
      <c r="U20" s="52" t="str">
        <f t="shared" si="1"/>
        <v>-</v>
      </c>
      <c r="V20" s="52"/>
      <c r="W20" s="52"/>
      <c r="X20" s="70"/>
      <c r="Y20" s="71"/>
      <c r="Z20" s="71"/>
      <c r="AA20" s="53" t="str">
        <f t="shared" si="2"/>
        <v>-</v>
      </c>
    </row>
    <row r="21" spans="1:27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0"/>
        <v>-</v>
      </c>
      <c r="S21" s="7"/>
      <c r="T21" s="7"/>
      <c r="U21" s="52" t="str">
        <f t="shared" si="1"/>
        <v>-</v>
      </c>
      <c r="V21" s="52"/>
      <c r="W21" s="52"/>
      <c r="X21" s="70"/>
      <c r="Y21" s="71"/>
      <c r="Z21" s="71"/>
      <c r="AA21" s="53" t="str">
        <f t="shared" si="2"/>
        <v>-</v>
      </c>
    </row>
    <row r="22" spans="1:27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0"/>
        <v>-</v>
      </c>
      <c r="S22" s="7"/>
      <c r="T22" s="7"/>
      <c r="U22" s="52" t="str">
        <f t="shared" si="1"/>
        <v>-</v>
      </c>
      <c r="V22" s="52"/>
      <c r="W22" s="52"/>
      <c r="X22" s="70"/>
      <c r="Y22" s="71"/>
      <c r="Z22" s="71"/>
      <c r="AA22" s="53" t="str">
        <f t="shared" si="2"/>
        <v>-</v>
      </c>
    </row>
    <row r="23" spans="1:27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0"/>
        <v>-</v>
      </c>
      <c r="S23" s="7"/>
      <c r="T23" s="7"/>
      <c r="U23" s="52" t="str">
        <f t="shared" si="1"/>
        <v>-</v>
      </c>
      <c r="V23" s="52"/>
      <c r="W23" s="52"/>
      <c r="X23" s="70"/>
      <c r="Y23" s="71"/>
      <c r="Z23" s="71"/>
      <c r="AA23" s="53" t="str">
        <f t="shared" si="2"/>
        <v>-</v>
      </c>
    </row>
    <row r="24" spans="1:27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0"/>
        <v>-</v>
      </c>
      <c r="S24" s="7"/>
      <c r="T24" s="7"/>
      <c r="U24" s="52" t="str">
        <f t="shared" si="1"/>
        <v>-</v>
      </c>
      <c r="V24" s="52"/>
      <c r="W24" s="52"/>
      <c r="X24" s="70"/>
      <c r="Y24" s="71"/>
      <c r="Z24" s="71"/>
      <c r="AA24" s="53" t="str">
        <f t="shared" si="2"/>
        <v>-</v>
      </c>
    </row>
    <row r="25" spans="1:27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0"/>
        <v>-</v>
      </c>
      <c r="S25" s="7"/>
      <c r="T25" s="7"/>
      <c r="U25" s="52" t="str">
        <f t="shared" si="1"/>
        <v>-</v>
      </c>
      <c r="V25" s="52"/>
      <c r="W25" s="52"/>
      <c r="X25" s="70"/>
      <c r="Y25" s="71"/>
      <c r="Z25" s="71"/>
      <c r="AA25" s="53" t="str">
        <f t="shared" si="2"/>
        <v>-</v>
      </c>
    </row>
    <row r="26" spans="1:27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0"/>
        <v>-</v>
      </c>
      <c r="S26" s="7"/>
      <c r="T26" s="7"/>
      <c r="U26" s="52" t="str">
        <f t="shared" si="1"/>
        <v>-</v>
      </c>
      <c r="V26" s="52"/>
      <c r="W26" s="52"/>
      <c r="X26" s="70"/>
      <c r="Y26" s="71"/>
      <c r="Z26" s="71"/>
      <c r="AA26" s="53" t="str">
        <f t="shared" si="2"/>
        <v>-</v>
      </c>
    </row>
    <row r="27" spans="1:27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0"/>
        <v>-</v>
      </c>
      <c r="S27" s="7"/>
      <c r="T27" s="7"/>
      <c r="U27" s="52" t="str">
        <f t="shared" si="1"/>
        <v>-</v>
      </c>
      <c r="V27" s="52"/>
      <c r="W27" s="52"/>
      <c r="X27" s="70"/>
      <c r="Y27" s="71"/>
      <c r="Z27" s="71"/>
      <c r="AA27" s="53" t="str">
        <f t="shared" si="2"/>
        <v>-</v>
      </c>
    </row>
    <row r="28" spans="1:27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0"/>
        <v>-</v>
      </c>
      <c r="S28" s="7"/>
      <c r="T28" s="7"/>
      <c r="U28" s="52" t="str">
        <f t="shared" si="1"/>
        <v>-</v>
      </c>
      <c r="V28" s="52"/>
      <c r="W28" s="52"/>
      <c r="X28" s="70"/>
      <c r="Y28" s="71"/>
      <c r="Z28" s="71"/>
      <c r="AA28" s="53" t="str">
        <f t="shared" si="2"/>
        <v>-</v>
      </c>
    </row>
    <row r="29" spans="1:27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0"/>
        <v>-</v>
      </c>
      <c r="S29" s="7"/>
      <c r="T29" s="7"/>
      <c r="U29" s="52" t="str">
        <f t="shared" si="1"/>
        <v>-</v>
      </c>
      <c r="V29" s="52"/>
      <c r="W29" s="52"/>
      <c r="X29" s="70"/>
      <c r="Y29" s="71"/>
      <c r="Z29" s="71"/>
      <c r="AA29" s="53" t="str">
        <f t="shared" si="2"/>
        <v>-</v>
      </c>
    </row>
    <row r="30" spans="1:27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0"/>
        <v>-</v>
      </c>
      <c r="S30" s="7"/>
      <c r="T30" s="7"/>
      <c r="U30" s="52" t="str">
        <f t="shared" si="1"/>
        <v>-</v>
      </c>
      <c r="V30" s="52"/>
      <c r="W30" s="52"/>
      <c r="X30" s="70"/>
      <c r="Y30" s="71"/>
      <c r="Z30" s="71"/>
      <c r="AA30" s="53" t="str">
        <f t="shared" si="2"/>
        <v>-</v>
      </c>
    </row>
    <row r="31" spans="1:27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0"/>
        <v>-</v>
      </c>
      <c r="S31" s="7"/>
      <c r="T31" s="7"/>
      <c r="U31" s="52" t="str">
        <f t="shared" si="1"/>
        <v>-</v>
      </c>
      <c r="V31" s="52"/>
      <c r="W31" s="52"/>
      <c r="X31" s="70"/>
      <c r="Y31" s="71"/>
      <c r="Z31" s="71"/>
      <c r="AA31" s="53" t="str">
        <f t="shared" si="2"/>
        <v>-</v>
      </c>
    </row>
    <row r="32" spans="1:27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0"/>
        <v>-</v>
      </c>
      <c r="S32" s="7"/>
      <c r="T32" s="7"/>
      <c r="U32" s="52" t="str">
        <f t="shared" si="1"/>
        <v>-</v>
      </c>
      <c r="V32" s="52"/>
      <c r="W32" s="52"/>
      <c r="X32" s="70"/>
      <c r="Y32" s="71"/>
      <c r="Z32" s="71"/>
      <c r="AA32" s="53" t="str">
        <f t="shared" si="2"/>
        <v>-</v>
      </c>
    </row>
    <row r="33" spans="1:29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0"/>
        <v>-</v>
      </c>
      <c r="S33" s="7"/>
      <c r="T33" s="7"/>
      <c r="U33" s="52" t="str">
        <f t="shared" si="1"/>
        <v>-</v>
      </c>
      <c r="V33" s="52"/>
      <c r="W33" s="52"/>
      <c r="X33" s="70"/>
      <c r="Y33" s="71"/>
      <c r="Z33" s="71"/>
      <c r="AA33" s="53" t="str">
        <f t="shared" si="2"/>
        <v>-</v>
      </c>
    </row>
    <row r="34" spans="1:29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0"/>
        <v>-</v>
      </c>
      <c r="S34" s="7"/>
      <c r="T34" s="7"/>
      <c r="U34" s="52" t="str">
        <f t="shared" si="1"/>
        <v>-</v>
      </c>
      <c r="V34" s="52"/>
      <c r="W34" s="52"/>
      <c r="X34" s="70"/>
      <c r="Y34" s="71"/>
      <c r="Z34" s="71"/>
      <c r="AA34" s="53" t="str">
        <f t="shared" si="2"/>
        <v>-</v>
      </c>
    </row>
    <row r="35" spans="1:29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0"/>
        <v>-</v>
      </c>
      <c r="S35" s="7"/>
      <c r="T35" s="7"/>
      <c r="U35" s="52" t="str">
        <f t="shared" si="1"/>
        <v>-</v>
      </c>
      <c r="V35" s="52"/>
      <c r="W35" s="52"/>
      <c r="X35" s="70"/>
      <c r="Y35" s="71"/>
      <c r="Z35" s="71"/>
      <c r="AA35" s="53" t="str">
        <f t="shared" si="2"/>
        <v>-</v>
      </c>
    </row>
    <row r="36" spans="1:29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0"/>
        <v>-</v>
      </c>
      <c r="S36" s="7"/>
      <c r="T36" s="7"/>
      <c r="U36" s="52" t="str">
        <f t="shared" si="1"/>
        <v>-</v>
      </c>
      <c r="V36" s="52"/>
      <c r="W36" s="52"/>
      <c r="X36" s="70"/>
      <c r="Y36" s="71"/>
      <c r="Z36" s="71"/>
      <c r="AA36" s="53" t="str">
        <f t="shared" si="2"/>
        <v>-</v>
      </c>
    </row>
    <row r="37" spans="1:29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0"/>
        <v>-</v>
      </c>
      <c r="S37" s="7"/>
      <c r="T37" s="7"/>
      <c r="U37" s="52" t="str">
        <f t="shared" si="1"/>
        <v>-</v>
      </c>
      <c r="V37" s="52"/>
      <c r="W37" s="52"/>
      <c r="X37" s="70"/>
      <c r="Y37" s="71"/>
      <c r="Z37" s="71"/>
      <c r="AA37" s="53" t="str">
        <f t="shared" si="2"/>
        <v>-</v>
      </c>
    </row>
    <row r="38" spans="1:29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0"/>
        <v>-</v>
      </c>
      <c r="S38" s="7"/>
      <c r="T38" s="7"/>
      <c r="U38" s="52" t="str">
        <f t="shared" si="1"/>
        <v>-</v>
      </c>
      <c r="V38" s="52"/>
      <c r="W38" s="52"/>
      <c r="X38" s="70"/>
      <c r="Y38" s="71"/>
      <c r="Z38" s="71"/>
      <c r="AA38" s="53" t="str">
        <f t="shared" si="2"/>
        <v>-</v>
      </c>
    </row>
    <row r="39" spans="1:29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0"/>
        <v>-</v>
      </c>
      <c r="S39" s="7"/>
      <c r="T39" s="7"/>
      <c r="U39" s="52" t="str">
        <f t="shared" si="1"/>
        <v>-</v>
      </c>
      <c r="V39" s="52"/>
      <c r="W39" s="52"/>
      <c r="X39" s="70"/>
      <c r="Y39" s="71"/>
      <c r="Z39" s="71"/>
      <c r="AA39" s="53" t="str">
        <f t="shared" si="2"/>
        <v>-</v>
      </c>
    </row>
    <row r="40" spans="1:29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0"/>
        <v>-</v>
      </c>
      <c r="S40" s="7"/>
      <c r="T40" s="7"/>
      <c r="U40" s="52" t="str">
        <f t="shared" si="1"/>
        <v>-</v>
      </c>
      <c r="V40" s="52"/>
      <c r="W40" s="52"/>
      <c r="X40" s="70"/>
      <c r="Y40" s="71"/>
      <c r="Z40" s="71"/>
      <c r="AA40" s="53" t="str">
        <f t="shared" si="2"/>
        <v>-</v>
      </c>
    </row>
    <row r="41" spans="1:29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0"/>
        <v>-</v>
      </c>
      <c r="S41" s="7"/>
      <c r="T41" s="7"/>
      <c r="U41" s="52" t="str">
        <f t="shared" si="1"/>
        <v>-</v>
      </c>
      <c r="V41" s="52"/>
      <c r="W41" s="52"/>
      <c r="X41" s="70"/>
      <c r="Y41" s="71"/>
      <c r="Z41" s="71"/>
      <c r="AA41" s="53" t="str">
        <f t="shared" si="2"/>
        <v>-</v>
      </c>
    </row>
    <row r="42" spans="1:29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0"/>
        <v>-</v>
      </c>
      <c r="S42" s="7"/>
      <c r="T42" s="7"/>
      <c r="U42" s="52" t="str">
        <f t="shared" si="1"/>
        <v>-</v>
      </c>
      <c r="V42" s="52"/>
      <c r="W42" s="52"/>
      <c r="X42" s="70"/>
      <c r="Y42" s="71"/>
      <c r="Z42" s="71"/>
      <c r="AA42" s="53" t="str">
        <f t="shared" si="2"/>
        <v>-</v>
      </c>
    </row>
    <row r="43" spans="1:29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0"/>
        <v>-</v>
      </c>
      <c r="S43" s="7"/>
      <c r="T43" s="7"/>
      <c r="U43" s="52" t="str">
        <f t="shared" si="1"/>
        <v>-</v>
      </c>
      <c r="V43" s="52"/>
      <c r="W43" s="52"/>
      <c r="X43" s="70"/>
      <c r="Y43" s="71"/>
      <c r="Z43" s="71"/>
      <c r="AA43" s="53" t="str">
        <f t="shared" si="2"/>
        <v>-</v>
      </c>
    </row>
    <row r="44" spans="1:29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0"/>
        <v>-</v>
      </c>
      <c r="S44" s="7"/>
      <c r="T44" s="7"/>
      <c r="U44" s="52" t="str">
        <f t="shared" si="1"/>
        <v>-</v>
      </c>
      <c r="V44" s="52"/>
      <c r="W44" s="52"/>
      <c r="X44" s="70"/>
      <c r="Y44" s="71"/>
      <c r="Z44" s="71"/>
      <c r="AA44" s="53" t="str">
        <f t="shared" si="2"/>
        <v>-</v>
      </c>
    </row>
    <row r="45" spans="1:29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0"/>
        <v>-</v>
      </c>
      <c r="S45" s="7"/>
      <c r="T45" s="7"/>
      <c r="U45" s="52" t="str">
        <f t="shared" si="1"/>
        <v>-</v>
      </c>
      <c r="V45" s="52"/>
      <c r="W45" s="52"/>
      <c r="X45" s="70"/>
      <c r="Y45" s="71"/>
      <c r="Z45" s="71"/>
      <c r="AA45" s="53" t="str">
        <f t="shared" si="2"/>
        <v>-</v>
      </c>
    </row>
    <row r="46" spans="1:29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0"/>
        <v>-</v>
      </c>
      <c r="S46" s="7"/>
      <c r="T46" s="7"/>
      <c r="U46" s="52" t="str">
        <f t="shared" si="1"/>
        <v>-</v>
      </c>
      <c r="V46" s="52"/>
      <c r="W46" s="52"/>
      <c r="X46" s="70"/>
      <c r="Y46" s="71"/>
      <c r="Z46" s="71"/>
      <c r="AA46" s="53" t="str">
        <f t="shared" si="2"/>
        <v>-</v>
      </c>
    </row>
    <row r="47" spans="1:29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0"/>
        <v>-</v>
      </c>
      <c r="S47" s="7"/>
      <c r="T47" s="7"/>
      <c r="U47" s="52" t="str">
        <f t="shared" si="1"/>
        <v>-</v>
      </c>
      <c r="V47" s="52"/>
      <c r="W47" s="52"/>
      <c r="X47" s="70"/>
      <c r="Y47" s="71"/>
      <c r="Z47" s="71"/>
      <c r="AA47" s="53" t="str">
        <f t="shared" si="2"/>
        <v>-</v>
      </c>
    </row>
    <row r="48" spans="1:29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0"/>
        <v>-</v>
      </c>
      <c r="S48" s="7"/>
      <c r="T48" s="7"/>
      <c r="U48" s="52" t="str">
        <f t="shared" si="1"/>
        <v>-</v>
      </c>
      <c r="V48" s="52"/>
      <c r="W48" s="52"/>
      <c r="X48" s="70"/>
      <c r="Y48" s="71"/>
      <c r="Z48" s="71"/>
      <c r="AA48" s="53" t="str">
        <f t="shared" si="2"/>
        <v>-</v>
      </c>
      <c r="AC48" s="48"/>
    </row>
    <row r="49" spans="1:27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0"/>
        <v>-</v>
      </c>
      <c r="S49" s="7"/>
      <c r="T49" s="7"/>
      <c r="U49" s="52" t="str">
        <f t="shared" si="1"/>
        <v>-</v>
      </c>
      <c r="V49" s="52"/>
      <c r="W49" s="52"/>
      <c r="X49" s="70"/>
      <c r="Y49" s="71"/>
      <c r="Z49" s="71"/>
      <c r="AA49" s="53" t="str">
        <f t="shared" si="2"/>
        <v>-</v>
      </c>
    </row>
    <row r="50" spans="1:27" ht="13.5" thickBot="1" x14ac:dyDescent="0.2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7"/>
      <c r="O50" s="87"/>
      <c r="P50" s="87"/>
      <c r="Q50" s="86"/>
      <c r="R50" s="88"/>
      <c r="S50" s="86"/>
      <c r="T50" s="86"/>
      <c r="U50" s="88"/>
      <c r="V50" s="88"/>
      <c r="W50" s="88"/>
      <c r="X50" s="89"/>
      <c r="Y50" s="89"/>
      <c r="Z50" s="89"/>
      <c r="AA50" s="90"/>
    </row>
    <row r="51" spans="1:27" s="21" customFormat="1" ht="15.75" x14ac:dyDescent="0.25">
      <c r="A51" s="91"/>
      <c r="B51" s="19" t="s">
        <v>27</v>
      </c>
      <c r="C51" s="19"/>
      <c r="D51" s="20"/>
      <c r="L51" s="144" t="s">
        <v>28</v>
      </c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62"/>
    </row>
    <row r="52" spans="1:27" ht="15.75" x14ac:dyDescent="0.25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56" t="s">
        <v>21</v>
      </c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44">
        <f>COUNTIF(K5:K49,"&lt;3")</f>
        <v>0</v>
      </c>
      <c r="Z52" s="34"/>
      <c r="AA52" s="63"/>
    </row>
    <row r="53" spans="1:27" x14ac:dyDescent="0.2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45">
        <f>DMIN(B2:AA49,"$/ Land SQ FT",AE2:AE3)</f>
        <v>0</v>
      </c>
      <c r="O53" s="45"/>
      <c r="P53" s="45"/>
      <c r="Q53" s="36" t="s">
        <v>30</v>
      </c>
      <c r="R53" s="34">
        <f t="array" ref="R53">DMAX(B2:U49,"$/ Land SQ FT",AE2:AE3)</f>
        <v>0</v>
      </c>
      <c r="S53" s="30"/>
      <c r="T53" s="30"/>
      <c r="U53" s="140" t="s">
        <v>36</v>
      </c>
      <c r="V53" s="140"/>
      <c r="W53" s="140"/>
      <c r="X53" s="140"/>
      <c r="Y53" s="45">
        <f>DMIN(B2:AA49,"$/ Bldg SQ FT",AE2:AE3)</f>
        <v>0</v>
      </c>
      <c r="Z53" s="57" t="s">
        <v>30</v>
      </c>
      <c r="AA53" s="58">
        <f>DMAX(B2:AA49,"$/ Bldg SQ FT",AE2:AE3)</f>
        <v>0</v>
      </c>
    </row>
    <row r="54" spans="1:27" x14ac:dyDescent="0.2"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46">
        <f t="array" ref="N54">DMIN(B2:U49,"$/ Land Unit", AE2:AE3)</f>
        <v>0</v>
      </c>
      <c r="O54" s="46"/>
      <c r="P54" s="46"/>
      <c r="Q54" s="36" t="s">
        <v>30</v>
      </c>
      <c r="R54" s="34">
        <f t="array" ref="R54">DMAX(B2:U49,"$/ Land Unit",AE2:AE3)</f>
        <v>0</v>
      </c>
      <c r="S54" s="30"/>
      <c r="T54" s="30"/>
      <c r="U54" s="140" t="s">
        <v>38</v>
      </c>
      <c r="V54" s="140"/>
      <c r="W54" s="140"/>
      <c r="X54" s="140"/>
      <c r="Y54" s="47" t="str">
        <f>IF(ISERROR(DAVERAGE(B2:AA49,"$/ Bldg SQ FT",AE2:AE3)),"-",DAVERAGE(B2:AA49,"$/ Bldg SQ FT",AE2:AE3))</f>
        <v>-</v>
      </c>
      <c r="Z54" s="34"/>
      <c r="AA54" s="63"/>
    </row>
    <row r="55" spans="1:27" x14ac:dyDescent="0.2">
      <c r="A55" s="92"/>
      <c r="B55" s="22" t="s">
        <v>37</v>
      </c>
      <c r="D55" s="55">
        <f>MIN(AA5:AA49)</f>
        <v>0</v>
      </c>
      <c r="E55" s="54" t="s">
        <v>30</v>
      </c>
      <c r="F55" s="54"/>
      <c r="G55" s="54"/>
      <c r="H55" s="146">
        <f>MAX(AA5:AA49)</f>
        <v>0</v>
      </c>
      <c r="I55" s="146"/>
      <c r="J55" s="23"/>
      <c r="L55" s="148" t="s">
        <v>31</v>
      </c>
      <c r="M55" s="148"/>
      <c r="N55" s="47" t="str">
        <f t="array" ref="N55">IF(ISERROR(DAVERAGE(B2:AA49,"$/ Land SQ FT",AE2:AE3)),"-",DAVERAGE(B2:AA49,"$/ Land SQ FT",AE2:AE3))</f>
        <v>-</v>
      </c>
      <c r="O55" s="47"/>
      <c r="P55" s="47"/>
      <c r="Q55" s="30"/>
      <c r="R55" s="34"/>
      <c r="S55" s="30"/>
      <c r="T55" s="30"/>
      <c r="U55" s="140" t="s">
        <v>39</v>
      </c>
      <c r="V55" s="140"/>
      <c r="W55" s="140"/>
      <c r="X55" s="140"/>
      <c r="Y55" s="48" t="str">
        <f t="array" ref="Y55">IF(ISERROR(MEDIAN(IF(K5:K49&lt;3,AA5:AA49))),"-",MEDIAN(IF(K5:K49&lt;3,AA5:AA49)))</f>
        <v>-</v>
      </c>
      <c r="Z55" s="34"/>
      <c r="AA55" s="63"/>
    </row>
    <row r="56" spans="1:27" ht="15.75" x14ac:dyDescent="0.25">
      <c r="A56" s="117" t="s">
        <v>169</v>
      </c>
      <c r="B56" s="23" t="s">
        <v>31</v>
      </c>
      <c r="C56" s="23"/>
      <c r="D56" s="39" t="str">
        <f>IF(ISERROR(AVERAGE(R5:R49)),"-",AVERAGE(R5:R49))</f>
        <v>-</v>
      </c>
      <c r="H56" s="26"/>
      <c r="I56" s="23"/>
      <c r="J56" s="23"/>
      <c r="L56" s="148" t="s">
        <v>32</v>
      </c>
      <c r="M56" s="148"/>
      <c r="N56" s="48" t="str">
        <f t="array" ref="N56">IF(ISERROR(MEDIAN(IF(K5:K49&lt;3,R5:R49))),"-",MEDIAN(IF(K5:K49&lt;3,R5:R49)))</f>
        <v>-</v>
      </c>
      <c r="O56" s="48"/>
      <c r="P56" s="48"/>
      <c r="Q56" s="30"/>
      <c r="R56" s="34"/>
      <c r="S56" s="30"/>
      <c r="T56" s="30"/>
      <c r="U56" s="34"/>
      <c r="V56" s="34"/>
      <c r="W56" s="34"/>
      <c r="X56" s="34"/>
      <c r="Y56" s="34"/>
      <c r="Z56" s="34"/>
      <c r="AA56" s="63"/>
    </row>
    <row r="57" spans="1:27" x14ac:dyDescent="0.2">
      <c r="A57" s="92"/>
      <c r="B57" s="23" t="s">
        <v>32</v>
      </c>
      <c r="C57" s="23"/>
      <c r="D57" s="39" t="str">
        <f>IF(ISERROR(MEDIAN(R5:R49)),"-",MEDIAN(R5:R49))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7" t="str">
        <f t="array" ref="N57">IF(ISERROR(DAVERAGE(B2:AA49,"$/ Land Unit",AE2:AE3)),"-",DAVERAGE(B2:AA49,"$/ Land Unit",AE2:AE3))</f>
        <v>-</v>
      </c>
      <c r="O57" s="47"/>
      <c r="P57" s="47"/>
      <c r="Q57" s="30"/>
      <c r="R57" s="34"/>
      <c r="S57" s="30"/>
      <c r="T57" s="30"/>
      <c r="U57" s="140" t="s">
        <v>40</v>
      </c>
      <c r="V57" s="140"/>
      <c r="W57" s="140"/>
      <c r="X57" s="140"/>
      <c r="Y57" s="61" t="str">
        <f t="array" ref="Y57">IF(ISERROR(DAVERAGE(B2:AA49,"# of Bldgs",AE2:AE3)),"-",DAVERAGE(B2:AA49,"# of Bldgs",AE2:AE3))</f>
        <v>-</v>
      </c>
      <c r="Z57" s="34"/>
      <c r="AA57" s="63"/>
    </row>
    <row r="58" spans="1:27" x14ac:dyDescent="0.2">
      <c r="A58" s="92"/>
      <c r="B58" s="23" t="s">
        <v>33</v>
      </c>
      <c r="C58" s="23"/>
      <c r="D58" s="39" t="str">
        <f>IF(ISERROR(AVERAGE(U5:U49)),"-",AVERAGE(U5:U49))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8" t="str">
        <f t="array" ref="N58">IF(ISERROR(MEDIAN(IF(K5:K49&lt;3,U5:U49))),"-",MEDIAN(IF(K5:K49&lt;3,U5:U49)))</f>
        <v>-</v>
      </c>
      <c r="O58" s="48"/>
      <c r="P58" s="48"/>
      <c r="Q58" s="30"/>
      <c r="R58" s="34"/>
      <c r="S58" s="34"/>
      <c r="T58" s="30"/>
      <c r="U58" s="140" t="s">
        <v>41</v>
      </c>
      <c r="V58" s="140"/>
      <c r="W58" s="140"/>
      <c r="X58" s="140"/>
      <c r="Y58" s="72" t="str">
        <f t="array" ref="Y58">IF(ISERROR(MEDIAN(IF(K5:K49&lt;3,IF(Y5:Y49&gt;0,Y5:Y49)))),"-",MEDIAN(IF(K5:K49&lt;3,IF(Y5:Y49&gt;0,Y5:Y49))))</f>
        <v>-</v>
      </c>
      <c r="Z58" s="34"/>
      <c r="AA58" s="63"/>
    </row>
    <row r="59" spans="1:27" x14ac:dyDescent="0.2">
      <c r="A59" s="92"/>
      <c r="B59" s="31" t="s">
        <v>34</v>
      </c>
      <c r="C59" s="31"/>
      <c r="D59" s="39" t="str">
        <f>IF(ISERROR(MEDIAN(U5:U49)),"-",MEDIAN(U5:U49))</f>
        <v>-</v>
      </c>
      <c r="E59" s="29"/>
      <c r="F59" s="29"/>
      <c r="G59" s="29"/>
      <c r="H59" s="30"/>
      <c r="J59" s="30"/>
      <c r="K59" s="30"/>
      <c r="L59" s="46"/>
      <c r="N59" s="46"/>
      <c r="O59" s="46"/>
      <c r="P59" s="46"/>
      <c r="Q59" s="30"/>
      <c r="R59" s="34"/>
      <c r="S59" s="30"/>
      <c r="T59" s="30"/>
      <c r="U59" s="140" t="s">
        <v>42</v>
      </c>
      <c r="V59" s="140"/>
      <c r="W59" s="140"/>
      <c r="X59" s="140"/>
      <c r="Y59" s="60" t="str">
        <f t="array" ref="Y59">IF(ISERROR(DAVERAGE(B2:AA49,"Bldg Age",AE2:AE3)),"-",DAVERAGE(B2:AA49,"Bldg Age",AE2:AE3))</f>
        <v>-</v>
      </c>
      <c r="Z59" s="34"/>
      <c r="AA59" s="63"/>
    </row>
    <row r="60" spans="1:27" x14ac:dyDescent="0.2">
      <c r="A60" s="92"/>
      <c r="B60" s="22" t="s">
        <v>38</v>
      </c>
      <c r="D60" s="39" t="str">
        <f>IF(ISERROR(AVERAGE(AA5:AA49)),"-",AVERAGE(AA5:AA49))</f>
        <v>-</v>
      </c>
      <c r="E60" s="29"/>
      <c r="F60" s="29"/>
      <c r="G60" s="29"/>
      <c r="H60" s="30"/>
      <c r="J60" s="30"/>
      <c r="K60" s="30"/>
      <c r="L60" s="46"/>
      <c r="N60" s="46"/>
      <c r="O60" s="46"/>
      <c r="P60" s="46"/>
      <c r="Q60" s="30"/>
      <c r="R60" s="34"/>
      <c r="S60" s="30"/>
      <c r="T60" s="30"/>
      <c r="U60" s="140" t="s">
        <v>43</v>
      </c>
      <c r="V60" s="140"/>
      <c r="W60" s="140"/>
      <c r="X60" s="140"/>
      <c r="Y60" s="72" t="str">
        <f t="array" ref="Y60">IF(ISERROR(MEDIAN(IF(K5:K49&lt;3,IF(Z5:Z49&gt;0,Z5:Z49)))),"-",MEDIAN(IF(K5:K49&lt;3,IF(Z5:Z49&gt;0,Z5:Z49))))</f>
        <v>-</v>
      </c>
      <c r="Z60" s="34"/>
      <c r="AA60" s="63"/>
    </row>
    <row r="61" spans="1:27" ht="13.5" thickBot="1" x14ac:dyDescent="0.25">
      <c r="A61" s="93"/>
      <c r="B61" s="65" t="s">
        <v>39</v>
      </c>
      <c r="C61" s="65"/>
      <c r="D61" s="56" t="str">
        <f>IF(ISERROR(MEDIAN(AA5:AA49)),"-",MEDIAN(AA5:AA49))</f>
        <v>-</v>
      </c>
      <c r="E61" s="65"/>
      <c r="F61" s="65"/>
      <c r="G61" s="65"/>
      <c r="H61" s="65"/>
      <c r="I61" s="65"/>
      <c r="J61" s="65"/>
      <c r="K61" s="65"/>
      <c r="L61" s="65"/>
      <c r="M61" s="65"/>
      <c r="N61" s="66"/>
      <c r="O61" s="66"/>
      <c r="P61" s="66"/>
      <c r="Q61" s="65"/>
      <c r="R61" s="67"/>
      <c r="S61" s="65"/>
      <c r="T61" s="65"/>
      <c r="U61" s="67"/>
      <c r="V61" s="67"/>
      <c r="W61" s="67"/>
      <c r="X61" s="67"/>
      <c r="Y61" s="67"/>
      <c r="Z61" s="67"/>
      <c r="AA61" s="68"/>
    </row>
    <row r="62" spans="1:27" ht="13.5" thickTop="1" x14ac:dyDescent="0.2"/>
    <row r="64" spans="1:27" x14ac:dyDescent="0.2">
      <c r="A64" s="139" t="s">
        <v>85</v>
      </c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  <c r="Z64" s="139"/>
      <c r="AA64" s="139"/>
    </row>
    <row r="65" spans="1:27" ht="15.75" x14ac:dyDescent="0.25">
      <c r="A65" s="118"/>
    </row>
    <row r="66" spans="1:27" ht="15.75" x14ac:dyDescent="0.25">
      <c r="A66" s="124" t="s">
        <v>44</v>
      </c>
      <c r="B66" s="125" t="s">
        <v>86</v>
      </c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6"/>
      <c r="O66" s="126"/>
      <c r="P66" s="126"/>
      <c r="Q66" s="125"/>
      <c r="R66" s="127"/>
      <c r="S66" s="125"/>
      <c r="T66" s="125"/>
      <c r="U66" s="127"/>
      <c r="V66" s="127"/>
      <c r="W66" s="127"/>
      <c r="X66" s="127"/>
      <c r="Y66" s="127"/>
      <c r="Z66" s="127"/>
      <c r="AA66" s="127"/>
    </row>
    <row r="67" spans="1:27" ht="15.75" x14ac:dyDescent="0.25">
      <c r="A67" s="124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6"/>
      <c r="O67" s="126"/>
      <c r="P67" s="126"/>
      <c r="Q67" s="125"/>
      <c r="R67" s="127"/>
      <c r="S67" s="125"/>
      <c r="T67" s="125"/>
      <c r="U67" s="127"/>
      <c r="V67" s="127"/>
      <c r="W67" s="127"/>
      <c r="X67" s="127"/>
      <c r="Y67" s="127"/>
      <c r="Z67" s="127"/>
      <c r="AA67" s="127"/>
    </row>
    <row r="68" spans="1:27" ht="15.75" x14ac:dyDescent="0.25">
      <c r="A68" s="124" t="s">
        <v>45</v>
      </c>
      <c r="B68" s="125" t="s">
        <v>87</v>
      </c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6"/>
      <c r="O68" s="126"/>
      <c r="P68" s="126"/>
      <c r="Q68" s="125"/>
      <c r="R68" s="127"/>
      <c r="S68" s="125"/>
      <c r="T68" s="125"/>
      <c r="U68" s="127"/>
      <c r="V68" s="127"/>
      <c r="W68" s="127"/>
      <c r="X68" s="127"/>
      <c r="Y68" s="127"/>
      <c r="Z68" s="127"/>
      <c r="AA68" s="127"/>
    </row>
    <row r="69" spans="1:27" ht="15.75" x14ac:dyDescent="0.25">
      <c r="A69" s="124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6"/>
      <c r="O69" s="126"/>
      <c r="P69" s="126"/>
      <c r="Q69" s="125"/>
      <c r="R69" s="127"/>
      <c r="S69" s="125"/>
      <c r="T69" s="125"/>
      <c r="U69" s="127"/>
      <c r="V69" s="127"/>
      <c r="W69" s="127"/>
      <c r="X69" s="127"/>
      <c r="Y69" s="127"/>
      <c r="Z69" s="127"/>
      <c r="AA69" s="127"/>
    </row>
    <row r="70" spans="1:27" ht="15.75" x14ac:dyDescent="0.25">
      <c r="A70" s="124" t="s">
        <v>152</v>
      </c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4" t="s">
        <v>170</v>
      </c>
      <c r="M70" s="125"/>
      <c r="N70" s="126"/>
      <c r="O70" s="126"/>
      <c r="P70" s="126"/>
      <c r="Q70" s="125"/>
      <c r="R70" s="127"/>
      <c r="S70" s="125"/>
      <c r="T70" s="125"/>
      <c r="U70" s="127"/>
      <c r="V70" s="127"/>
      <c r="W70" s="127"/>
      <c r="X70" s="127"/>
      <c r="Y70" s="127"/>
      <c r="Z70" s="127"/>
      <c r="AA70" s="127"/>
    </row>
    <row r="71" spans="1:27" ht="15.75" x14ac:dyDescent="0.25">
      <c r="A71" s="124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4"/>
      <c r="M71" s="125"/>
      <c r="N71" s="126"/>
      <c r="O71" s="126"/>
      <c r="P71" s="126"/>
      <c r="Q71" s="125"/>
      <c r="R71" s="127"/>
      <c r="S71" s="125"/>
      <c r="T71" s="125"/>
      <c r="U71" s="127"/>
      <c r="V71" s="127"/>
      <c r="W71" s="127"/>
      <c r="X71" s="127"/>
      <c r="Y71" s="127"/>
      <c r="Z71" s="127"/>
      <c r="AA71" s="127"/>
    </row>
    <row r="72" spans="1:27" ht="15.75" x14ac:dyDescent="0.25">
      <c r="A72" s="124" t="s">
        <v>46</v>
      </c>
      <c r="B72" s="125" t="s">
        <v>88</v>
      </c>
      <c r="C72" s="125"/>
      <c r="D72" s="125"/>
      <c r="E72" s="125"/>
      <c r="F72" s="125"/>
      <c r="G72" s="125"/>
      <c r="H72" s="125"/>
      <c r="I72" s="125"/>
      <c r="J72" s="125"/>
      <c r="K72" s="125"/>
      <c r="L72" s="124" t="s">
        <v>72</v>
      </c>
      <c r="M72" s="125" t="s">
        <v>116</v>
      </c>
      <c r="N72" s="126"/>
      <c r="O72" s="126"/>
      <c r="P72" s="126"/>
      <c r="Q72" s="125"/>
      <c r="R72" s="127"/>
      <c r="S72" s="125"/>
      <c r="T72" s="125"/>
      <c r="U72" s="127"/>
      <c r="V72" s="127"/>
      <c r="W72" s="127"/>
      <c r="X72" s="127"/>
      <c r="Y72" s="127"/>
      <c r="Z72" s="127"/>
      <c r="AA72" s="127"/>
    </row>
    <row r="73" spans="1:27" ht="15.75" x14ac:dyDescent="0.25">
      <c r="A73" s="124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6"/>
      <c r="O73" s="126"/>
      <c r="P73" s="126"/>
      <c r="Q73" s="125"/>
      <c r="R73" s="127"/>
      <c r="S73" s="125"/>
      <c r="T73" s="125"/>
      <c r="U73" s="127"/>
      <c r="V73" s="127"/>
      <c r="W73" s="127"/>
      <c r="X73" s="127"/>
      <c r="Y73" s="127"/>
      <c r="Z73" s="127"/>
      <c r="AA73" s="127"/>
    </row>
    <row r="74" spans="1:27" ht="15.75" x14ac:dyDescent="0.25">
      <c r="A74" s="124" t="s">
        <v>47</v>
      </c>
      <c r="B74" s="125" t="s">
        <v>153</v>
      </c>
      <c r="C74" s="125"/>
      <c r="D74" s="125"/>
      <c r="E74" s="125"/>
      <c r="F74" s="125"/>
      <c r="G74" s="125"/>
      <c r="H74" s="125"/>
      <c r="I74" s="125"/>
      <c r="J74" s="125"/>
      <c r="K74" s="125"/>
      <c r="L74" s="124" t="s">
        <v>73</v>
      </c>
      <c r="M74" s="125" t="s">
        <v>160</v>
      </c>
      <c r="N74" s="126"/>
      <c r="O74" s="126"/>
      <c r="P74" s="126"/>
      <c r="Q74" s="125"/>
      <c r="R74" s="127"/>
      <c r="S74" s="125"/>
      <c r="T74" s="125"/>
      <c r="U74" s="127"/>
      <c r="V74" s="127"/>
      <c r="W74" s="127"/>
      <c r="X74" s="127"/>
      <c r="Y74" s="127"/>
      <c r="Z74" s="127"/>
      <c r="AA74" s="127"/>
    </row>
    <row r="75" spans="1:27" ht="15.75" x14ac:dyDescent="0.25">
      <c r="A75" s="124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4"/>
      <c r="M75" s="125"/>
      <c r="N75" s="126"/>
      <c r="O75" s="126"/>
      <c r="P75" s="126"/>
      <c r="Q75" s="125"/>
      <c r="R75" s="127"/>
      <c r="S75" s="125"/>
      <c r="T75" s="125"/>
      <c r="U75" s="127"/>
      <c r="V75" s="127"/>
      <c r="W75" s="127"/>
      <c r="X75" s="127"/>
      <c r="Y75" s="127"/>
      <c r="Z75" s="127"/>
      <c r="AA75" s="127"/>
    </row>
    <row r="76" spans="1:27" ht="15.75" x14ac:dyDescent="0.25">
      <c r="A76" s="124" t="s">
        <v>90</v>
      </c>
      <c r="B76" s="125" t="s">
        <v>89</v>
      </c>
      <c r="C76" s="125"/>
      <c r="D76" s="125"/>
      <c r="E76" s="125"/>
      <c r="F76" s="125"/>
      <c r="G76" s="125"/>
      <c r="H76" s="125"/>
      <c r="I76" s="125"/>
      <c r="J76" s="125"/>
      <c r="K76" s="125"/>
      <c r="L76" s="124" t="s">
        <v>74</v>
      </c>
      <c r="M76" s="125" t="s">
        <v>117</v>
      </c>
      <c r="N76" s="126"/>
      <c r="O76" s="126"/>
      <c r="P76" s="126"/>
      <c r="Q76" s="125"/>
      <c r="R76" s="127"/>
      <c r="S76" s="125"/>
      <c r="T76" s="125"/>
      <c r="U76" s="127"/>
      <c r="V76" s="127"/>
      <c r="W76" s="127"/>
      <c r="X76" s="127"/>
      <c r="Y76" s="127"/>
      <c r="Z76" s="127"/>
      <c r="AA76" s="127"/>
    </row>
    <row r="77" spans="1:27" ht="15.75" x14ac:dyDescent="0.25">
      <c r="A77" s="124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6"/>
      <c r="O77" s="126"/>
      <c r="P77" s="126"/>
      <c r="Q77" s="125"/>
      <c r="R77" s="127"/>
      <c r="S77" s="125"/>
      <c r="T77" s="125"/>
      <c r="U77" s="127"/>
      <c r="V77" s="127"/>
      <c r="W77" s="127"/>
      <c r="X77" s="127"/>
      <c r="Y77" s="127"/>
      <c r="Z77" s="127"/>
      <c r="AA77" s="127"/>
    </row>
    <row r="78" spans="1:27" ht="15.75" x14ac:dyDescent="0.25">
      <c r="A78" s="124" t="s">
        <v>49</v>
      </c>
      <c r="B78" s="125" t="s">
        <v>91</v>
      </c>
      <c r="C78" s="125"/>
      <c r="D78" s="125"/>
      <c r="E78" s="125"/>
      <c r="F78" s="125"/>
      <c r="G78" s="125"/>
      <c r="H78" s="125"/>
      <c r="I78" s="125"/>
      <c r="J78" s="125"/>
      <c r="K78" s="125"/>
      <c r="L78" s="124" t="s">
        <v>75</v>
      </c>
      <c r="M78" s="125" t="s">
        <v>118</v>
      </c>
      <c r="N78" s="126"/>
      <c r="O78" s="126"/>
      <c r="P78" s="126"/>
      <c r="Q78" s="125"/>
      <c r="R78" s="127"/>
      <c r="S78" s="125"/>
      <c r="T78" s="125"/>
      <c r="U78" s="127"/>
      <c r="V78" s="127"/>
      <c r="W78" s="127"/>
      <c r="X78" s="127"/>
      <c r="Y78" s="127"/>
      <c r="Z78" s="127"/>
      <c r="AA78" s="127"/>
    </row>
    <row r="79" spans="1:27" ht="15.75" x14ac:dyDescent="0.25">
      <c r="A79" s="124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4"/>
      <c r="M79" s="125"/>
      <c r="N79" s="126"/>
      <c r="O79" s="126"/>
      <c r="P79" s="126"/>
      <c r="Q79" s="125"/>
      <c r="R79" s="127"/>
      <c r="S79" s="125"/>
      <c r="T79" s="125"/>
      <c r="U79" s="127"/>
      <c r="V79" s="127"/>
      <c r="W79" s="127"/>
      <c r="X79" s="127"/>
      <c r="Y79" s="127"/>
      <c r="Z79" s="127"/>
      <c r="AA79" s="127"/>
    </row>
    <row r="80" spans="1:27" ht="15.75" x14ac:dyDescent="0.25">
      <c r="A80" s="124" t="s">
        <v>50</v>
      </c>
      <c r="B80" s="125" t="s">
        <v>154</v>
      </c>
      <c r="C80" s="125"/>
      <c r="D80" s="125"/>
      <c r="E80" s="125"/>
      <c r="F80" s="125"/>
      <c r="G80" s="125"/>
      <c r="H80" s="125"/>
      <c r="I80" s="125"/>
      <c r="J80" s="125"/>
      <c r="K80" s="125"/>
      <c r="L80" s="124" t="s">
        <v>76</v>
      </c>
      <c r="M80" s="125" t="s">
        <v>161</v>
      </c>
      <c r="N80" s="126"/>
      <c r="O80" s="126"/>
      <c r="P80" s="126"/>
      <c r="Q80" s="125"/>
      <c r="R80" s="127"/>
      <c r="S80" s="125"/>
      <c r="T80" s="125"/>
      <c r="U80" s="127"/>
      <c r="V80" s="127"/>
      <c r="W80" s="127"/>
      <c r="X80" s="127"/>
      <c r="Y80" s="127"/>
      <c r="Z80" s="127"/>
      <c r="AA80" s="127"/>
    </row>
    <row r="81" spans="1:27" x14ac:dyDescent="0.2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6"/>
      <c r="O81" s="126"/>
      <c r="P81" s="126"/>
      <c r="Q81" s="125"/>
      <c r="R81" s="127"/>
      <c r="S81" s="125"/>
      <c r="T81" s="125"/>
      <c r="U81" s="127"/>
      <c r="V81" s="127"/>
      <c r="W81" s="127"/>
      <c r="X81" s="127"/>
      <c r="Y81" s="127"/>
      <c r="Z81" s="127"/>
      <c r="AA81" s="127"/>
    </row>
    <row r="82" spans="1:27" ht="15.75" x14ac:dyDescent="0.25">
      <c r="A82" s="124" t="s">
        <v>51</v>
      </c>
      <c r="B82" s="125" t="s">
        <v>155</v>
      </c>
      <c r="C82" s="125"/>
      <c r="D82" s="125"/>
      <c r="E82" s="125"/>
      <c r="F82" s="125"/>
      <c r="G82" s="125"/>
      <c r="H82" s="125"/>
      <c r="I82" s="125"/>
      <c r="J82" s="125"/>
      <c r="K82" s="125"/>
      <c r="L82" s="124" t="s">
        <v>77</v>
      </c>
      <c r="M82" s="125" t="s">
        <v>162</v>
      </c>
      <c r="N82" s="126"/>
      <c r="O82" s="126"/>
      <c r="P82" s="126"/>
      <c r="Q82" s="125"/>
      <c r="R82" s="127"/>
      <c r="S82" s="125"/>
      <c r="T82" s="125"/>
      <c r="U82" s="127"/>
      <c r="V82" s="127"/>
      <c r="W82" s="127"/>
      <c r="X82" s="127"/>
      <c r="Y82" s="127"/>
      <c r="Z82" s="127"/>
      <c r="AA82" s="127"/>
    </row>
    <row r="83" spans="1:27" ht="15.75" x14ac:dyDescent="0.25">
      <c r="A83" s="124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4"/>
      <c r="M83" s="125"/>
      <c r="N83" s="126"/>
      <c r="O83" s="126"/>
      <c r="P83" s="126"/>
      <c r="Q83" s="125"/>
      <c r="R83" s="127"/>
      <c r="S83" s="125"/>
      <c r="T83" s="125"/>
      <c r="U83" s="127"/>
      <c r="V83" s="127"/>
      <c r="W83" s="127"/>
      <c r="X83" s="127"/>
      <c r="Y83" s="127"/>
      <c r="Z83" s="127"/>
      <c r="AA83" s="127"/>
    </row>
    <row r="84" spans="1:27" ht="15.75" x14ac:dyDescent="0.25">
      <c r="A84" s="124" t="s">
        <v>52</v>
      </c>
      <c r="B84" s="125" t="s">
        <v>92</v>
      </c>
      <c r="C84" s="125"/>
      <c r="D84" s="125"/>
      <c r="E84" s="125"/>
      <c r="F84" s="125"/>
      <c r="G84" s="125"/>
      <c r="H84" s="125"/>
      <c r="I84" s="125"/>
      <c r="J84" s="125"/>
      <c r="K84" s="125"/>
      <c r="L84" s="124" t="s">
        <v>78</v>
      </c>
      <c r="M84" s="125" t="s">
        <v>119</v>
      </c>
      <c r="N84" s="126"/>
      <c r="O84" s="126"/>
      <c r="P84" s="126"/>
      <c r="Q84" s="125"/>
      <c r="R84" s="127"/>
      <c r="S84" s="125"/>
      <c r="T84" s="125"/>
      <c r="U84" s="127"/>
      <c r="V84" s="127"/>
      <c r="W84" s="127"/>
      <c r="X84" s="127"/>
      <c r="Y84" s="127"/>
      <c r="Z84" s="127"/>
      <c r="AA84" s="127"/>
    </row>
    <row r="85" spans="1:27" ht="15.75" x14ac:dyDescent="0.25">
      <c r="A85" s="124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4"/>
      <c r="M85" s="125"/>
      <c r="N85" s="126"/>
      <c r="O85" s="126"/>
      <c r="P85" s="126"/>
      <c r="Q85" s="125"/>
      <c r="R85" s="127"/>
      <c r="S85" s="125"/>
      <c r="T85" s="125"/>
      <c r="U85" s="127"/>
      <c r="V85" s="127"/>
      <c r="W85" s="127"/>
      <c r="X85" s="127"/>
      <c r="Y85" s="127"/>
      <c r="Z85" s="127"/>
      <c r="AA85" s="127"/>
    </row>
    <row r="86" spans="1:27" ht="15.75" x14ac:dyDescent="0.25">
      <c r="A86" s="124" t="s">
        <v>53</v>
      </c>
      <c r="B86" s="125" t="s">
        <v>93</v>
      </c>
      <c r="C86" s="125"/>
      <c r="D86" s="125"/>
      <c r="E86" s="125"/>
      <c r="F86" s="125"/>
      <c r="G86" s="125"/>
      <c r="H86" s="125"/>
      <c r="I86" s="125"/>
      <c r="J86" s="125"/>
      <c r="K86" s="125"/>
      <c r="L86" s="124" t="s">
        <v>79</v>
      </c>
      <c r="M86" s="125" t="s">
        <v>120</v>
      </c>
      <c r="N86" s="126"/>
      <c r="O86" s="126"/>
      <c r="P86" s="126"/>
      <c r="Q86" s="125"/>
      <c r="R86" s="127"/>
      <c r="S86" s="125"/>
      <c r="T86" s="125"/>
      <c r="U86" s="127"/>
      <c r="V86" s="127"/>
      <c r="W86" s="127"/>
      <c r="X86" s="127"/>
      <c r="Y86" s="127"/>
      <c r="Z86" s="127"/>
      <c r="AA86" s="127"/>
    </row>
    <row r="87" spans="1:27" ht="15.75" x14ac:dyDescent="0.25">
      <c r="A87" s="124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4"/>
      <c r="M87" s="125"/>
      <c r="N87" s="126"/>
      <c r="O87" s="126"/>
      <c r="P87" s="126"/>
      <c r="Q87" s="125"/>
      <c r="R87" s="127"/>
      <c r="S87" s="125"/>
      <c r="T87" s="125"/>
      <c r="U87" s="127"/>
      <c r="V87" s="127"/>
      <c r="W87" s="127"/>
      <c r="X87" s="127"/>
      <c r="Y87" s="127"/>
      <c r="Z87" s="127"/>
      <c r="AA87" s="127"/>
    </row>
    <row r="88" spans="1:27" ht="15.75" x14ac:dyDescent="0.25">
      <c r="A88" s="124" t="s">
        <v>54</v>
      </c>
      <c r="B88" s="125" t="s">
        <v>94</v>
      </c>
      <c r="C88" s="125"/>
      <c r="D88" s="125"/>
      <c r="E88" s="125"/>
      <c r="F88" s="125"/>
      <c r="G88" s="125"/>
      <c r="H88" s="125"/>
      <c r="I88" s="125"/>
      <c r="J88" s="125"/>
      <c r="K88" s="125"/>
      <c r="L88" s="124" t="s">
        <v>80</v>
      </c>
      <c r="M88" s="125" t="s">
        <v>121</v>
      </c>
      <c r="N88" s="126"/>
      <c r="O88" s="126"/>
      <c r="P88" s="126"/>
      <c r="Q88" s="125"/>
      <c r="R88" s="127"/>
      <c r="S88" s="125"/>
      <c r="T88" s="125"/>
      <c r="U88" s="127"/>
      <c r="V88" s="127"/>
      <c r="W88" s="127"/>
      <c r="X88" s="127"/>
      <c r="Y88" s="127"/>
      <c r="Z88" s="127"/>
      <c r="AA88" s="127"/>
    </row>
    <row r="89" spans="1:27" ht="15.75" x14ac:dyDescent="0.25">
      <c r="A89" s="124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4"/>
      <c r="M89" s="125"/>
      <c r="N89" s="126"/>
      <c r="O89" s="126"/>
      <c r="P89" s="126"/>
      <c r="Q89" s="125"/>
      <c r="R89" s="127"/>
      <c r="S89" s="125"/>
      <c r="T89" s="125"/>
      <c r="U89" s="127"/>
      <c r="V89" s="127"/>
      <c r="W89" s="127"/>
      <c r="X89" s="127"/>
      <c r="Y89" s="127"/>
      <c r="Z89" s="127"/>
      <c r="AA89" s="127"/>
    </row>
    <row r="90" spans="1:27" ht="15.75" x14ac:dyDescent="0.25">
      <c r="A90" s="124" t="s">
        <v>55</v>
      </c>
      <c r="B90" s="125" t="s">
        <v>98</v>
      </c>
      <c r="C90" s="125"/>
      <c r="D90" s="125"/>
      <c r="E90" s="125"/>
      <c r="F90" s="125"/>
      <c r="G90" s="125"/>
      <c r="H90" s="125"/>
      <c r="I90" s="125"/>
      <c r="J90" s="125"/>
      <c r="K90" s="125"/>
      <c r="L90" s="124" t="s">
        <v>81</v>
      </c>
      <c r="M90" s="125" t="s">
        <v>131</v>
      </c>
      <c r="N90" s="126"/>
      <c r="O90" s="126"/>
      <c r="P90" s="126"/>
      <c r="Q90" s="125"/>
      <c r="R90" s="127"/>
      <c r="S90" s="125"/>
      <c r="T90" s="125"/>
      <c r="U90" s="127"/>
      <c r="V90" s="127"/>
      <c r="W90" s="127"/>
      <c r="X90" s="127"/>
      <c r="Y90" s="127"/>
      <c r="Z90" s="127"/>
      <c r="AA90" s="127"/>
    </row>
    <row r="91" spans="1:27" ht="15.75" x14ac:dyDescent="0.25">
      <c r="A91" s="124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4"/>
      <c r="M91" s="125"/>
      <c r="N91" s="126"/>
      <c r="O91" s="126"/>
      <c r="P91" s="126"/>
      <c r="Q91" s="125"/>
      <c r="R91" s="127"/>
      <c r="S91" s="125"/>
      <c r="T91" s="125"/>
      <c r="U91" s="127"/>
      <c r="V91" s="127"/>
      <c r="W91" s="127"/>
      <c r="X91" s="127"/>
      <c r="Y91" s="127"/>
      <c r="Z91" s="127"/>
      <c r="AA91" s="127"/>
    </row>
    <row r="92" spans="1:27" ht="15.75" x14ac:dyDescent="0.25">
      <c r="A92" s="124" t="s">
        <v>56</v>
      </c>
      <c r="B92" s="125" t="s">
        <v>102</v>
      </c>
      <c r="C92" s="125"/>
      <c r="D92" s="125"/>
      <c r="E92" s="125"/>
      <c r="F92" s="125"/>
      <c r="G92" s="125"/>
      <c r="H92" s="125"/>
      <c r="I92" s="125"/>
      <c r="J92" s="125"/>
      <c r="K92" s="125"/>
      <c r="L92" s="124" t="s">
        <v>82</v>
      </c>
      <c r="M92" s="125" t="s">
        <v>122</v>
      </c>
      <c r="N92" s="126"/>
      <c r="O92" s="126"/>
      <c r="P92" s="126"/>
      <c r="Q92" s="125"/>
      <c r="R92" s="127"/>
      <c r="S92" s="125"/>
      <c r="T92" s="125"/>
      <c r="U92" s="127"/>
      <c r="V92" s="127"/>
      <c r="W92" s="127"/>
      <c r="X92" s="127"/>
      <c r="Y92" s="127"/>
      <c r="Z92" s="127"/>
      <c r="AA92" s="127"/>
    </row>
    <row r="93" spans="1:27" ht="15.75" x14ac:dyDescent="0.25">
      <c r="A93" s="124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4"/>
      <c r="M93" s="125"/>
      <c r="N93" s="126"/>
      <c r="O93" s="126"/>
      <c r="P93" s="126"/>
      <c r="Q93" s="125"/>
      <c r="R93" s="127"/>
      <c r="S93" s="125"/>
      <c r="T93" s="125"/>
      <c r="U93" s="127"/>
      <c r="V93" s="127"/>
      <c r="W93" s="127"/>
      <c r="X93" s="127"/>
      <c r="Y93" s="127"/>
      <c r="Z93" s="127"/>
      <c r="AA93" s="127"/>
    </row>
    <row r="94" spans="1:27" ht="15.75" x14ac:dyDescent="0.25">
      <c r="A94" s="124" t="s">
        <v>57</v>
      </c>
      <c r="B94" s="125" t="s">
        <v>95</v>
      </c>
      <c r="C94" s="125"/>
      <c r="D94" s="125"/>
      <c r="E94" s="125"/>
      <c r="F94" s="125"/>
      <c r="G94" s="125"/>
      <c r="H94" s="125"/>
      <c r="I94" s="125"/>
      <c r="J94" s="125"/>
      <c r="K94" s="125"/>
      <c r="L94" s="124" t="s">
        <v>83</v>
      </c>
      <c r="M94" s="125" t="s">
        <v>123</v>
      </c>
      <c r="N94" s="126"/>
      <c r="O94" s="126"/>
      <c r="P94" s="126"/>
      <c r="Q94" s="125"/>
      <c r="R94" s="127"/>
      <c r="S94" s="125"/>
      <c r="T94" s="125"/>
      <c r="U94" s="127"/>
      <c r="V94" s="127"/>
      <c r="W94" s="127"/>
      <c r="X94" s="127"/>
      <c r="Y94" s="127"/>
      <c r="Z94" s="127"/>
      <c r="AA94" s="127"/>
    </row>
    <row r="95" spans="1:27" x14ac:dyDescent="0.2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6"/>
      <c r="O95" s="126"/>
      <c r="P95" s="126"/>
      <c r="Q95" s="125"/>
      <c r="R95" s="127"/>
      <c r="S95" s="125"/>
      <c r="T95" s="125"/>
      <c r="U95" s="127"/>
      <c r="V95" s="127"/>
      <c r="W95" s="127"/>
      <c r="X95" s="127"/>
      <c r="Y95" s="127"/>
      <c r="Z95" s="127"/>
      <c r="AA95" s="127"/>
    </row>
    <row r="96" spans="1:27" ht="15.75" x14ac:dyDescent="0.25">
      <c r="A96" s="124" t="s">
        <v>58</v>
      </c>
      <c r="B96" s="125" t="s">
        <v>96</v>
      </c>
      <c r="C96" s="125"/>
      <c r="D96" s="125"/>
      <c r="E96" s="125"/>
      <c r="F96" s="125"/>
      <c r="G96" s="125"/>
      <c r="H96" s="125"/>
      <c r="I96" s="125"/>
      <c r="J96" s="125"/>
      <c r="K96" s="125"/>
      <c r="L96" s="124" t="s">
        <v>84</v>
      </c>
      <c r="M96" s="125" t="s">
        <v>124</v>
      </c>
      <c r="N96" s="126"/>
      <c r="O96" s="126"/>
      <c r="P96" s="126"/>
      <c r="Q96" s="125"/>
      <c r="R96" s="127"/>
      <c r="S96" s="125"/>
      <c r="T96" s="125"/>
      <c r="U96" s="127"/>
      <c r="V96" s="127"/>
      <c r="W96" s="127"/>
      <c r="X96" s="127"/>
      <c r="Y96" s="127"/>
      <c r="Z96" s="127"/>
      <c r="AA96" s="127"/>
    </row>
    <row r="97" spans="1:27" ht="15.75" x14ac:dyDescent="0.25">
      <c r="A97" s="124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6"/>
      <c r="O97" s="126"/>
      <c r="P97" s="126"/>
      <c r="Q97" s="125"/>
      <c r="R97" s="127"/>
      <c r="S97" s="125"/>
      <c r="T97" s="125"/>
      <c r="U97" s="127"/>
      <c r="V97" s="127"/>
      <c r="W97" s="127"/>
      <c r="X97" s="127"/>
      <c r="Y97" s="127"/>
      <c r="Z97" s="127"/>
      <c r="AA97" s="127"/>
    </row>
    <row r="98" spans="1:27" ht="15.75" x14ac:dyDescent="0.25">
      <c r="A98" s="124" t="s">
        <v>59</v>
      </c>
      <c r="B98" s="125" t="s">
        <v>156</v>
      </c>
      <c r="C98" s="125"/>
      <c r="D98" s="125"/>
      <c r="E98" s="125"/>
      <c r="F98" s="125"/>
      <c r="G98" s="125"/>
      <c r="H98" s="125"/>
      <c r="I98" s="125"/>
      <c r="J98" s="125"/>
      <c r="K98" s="125"/>
      <c r="L98" s="124" t="s">
        <v>140</v>
      </c>
      <c r="M98" s="125" t="s">
        <v>163</v>
      </c>
      <c r="N98" s="126"/>
      <c r="O98" s="126"/>
      <c r="P98" s="126"/>
      <c r="Q98" s="125"/>
      <c r="R98" s="127"/>
      <c r="S98" s="125"/>
      <c r="T98" s="125"/>
      <c r="U98" s="127"/>
      <c r="V98" s="127"/>
      <c r="W98" s="127"/>
      <c r="X98" s="127"/>
      <c r="Y98" s="127"/>
      <c r="Z98" s="127"/>
      <c r="AA98" s="127"/>
    </row>
    <row r="99" spans="1:27" ht="15.75" x14ac:dyDescent="0.25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4"/>
      <c r="M99" s="125"/>
      <c r="N99" s="126"/>
      <c r="O99" s="126"/>
      <c r="P99" s="126"/>
      <c r="Q99" s="125"/>
      <c r="R99" s="127"/>
      <c r="S99" s="125"/>
      <c r="T99" s="125"/>
      <c r="U99" s="127"/>
      <c r="V99" s="127"/>
      <c r="W99" s="127"/>
      <c r="X99" s="127"/>
      <c r="Y99" s="127"/>
      <c r="Z99" s="127"/>
      <c r="AA99" s="127"/>
    </row>
    <row r="100" spans="1:27" ht="15.75" x14ac:dyDescent="0.25">
      <c r="A100" s="124" t="s">
        <v>60</v>
      </c>
      <c r="B100" s="125" t="s">
        <v>157</v>
      </c>
      <c r="C100" s="125"/>
      <c r="D100" s="125"/>
      <c r="E100" s="125"/>
      <c r="F100" s="125"/>
      <c r="G100" s="125"/>
      <c r="H100" s="125"/>
      <c r="I100" s="125"/>
      <c r="J100" s="125"/>
      <c r="K100" s="125"/>
      <c r="L100" s="124" t="s">
        <v>141</v>
      </c>
      <c r="M100" s="125" t="s">
        <v>164</v>
      </c>
      <c r="N100" s="126"/>
      <c r="O100" s="126"/>
      <c r="P100" s="126"/>
      <c r="Q100" s="125"/>
      <c r="R100" s="127"/>
      <c r="S100" s="125"/>
      <c r="T100" s="125"/>
      <c r="U100" s="127"/>
      <c r="V100" s="127"/>
      <c r="W100" s="127"/>
      <c r="X100" s="127"/>
      <c r="Y100" s="127"/>
      <c r="Z100" s="127"/>
      <c r="AA100" s="127"/>
    </row>
    <row r="101" spans="1:27" ht="15.75" x14ac:dyDescent="0.25">
      <c r="A101" s="124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4"/>
      <c r="M101" s="125"/>
      <c r="N101" s="126"/>
      <c r="O101" s="126"/>
      <c r="P101" s="126"/>
      <c r="Q101" s="125"/>
      <c r="R101" s="127"/>
      <c r="S101" s="125"/>
      <c r="T101" s="125"/>
      <c r="U101" s="127"/>
      <c r="V101" s="127"/>
      <c r="W101" s="127"/>
      <c r="X101" s="127"/>
      <c r="Y101" s="127"/>
      <c r="Z101" s="127"/>
      <c r="AA101" s="127"/>
    </row>
    <row r="102" spans="1:27" ht="15.75" x14ac:dyDescent="0.25">
      <c r="A102" s="124" t="s">
        <v>61</v>
      </c>
      <c r="B102" s="125" t="s">
        <v>97</v>
      </c>
      <c r="C102" s="125"/>
      <c r="D102" s="125"/>
      <c r="E102" s="125"/>
      <c r="F102" s="125"/>
      <c r="G102" s="125"/>
      <c r="H102" s="125"/>
      <c r="I102" s="125"/>
      <c r="J102" s="125"/>
      <c r="K102" s="125"/>
      <c r="L102" s="124" t="s">
        <v>142</v>
      </c>
      <c r="M102" s="125" t="s">
        <v>125</v>
      </c>
      <c r="N102" s="126"/>
      <c r="O102" s="126"/>
      <c r="P102" s="126"/>
      <c r="Q102" s="125"/>
      <c r="R102" s="127"/>
      <c r="S102" s="125"/>
      <c r="T102" s="125"/>
      <c r="U102" s="127"/>
      <c r="V102" s="127"/>
      <c r="W102" s="127"/>
      <c r="X102" s="127"/>
      <c r="Y102" s="127"/>
      <c r="Z102" s="127"/>
      <c r="AA102" s="127"/>
    </row>
    <row r="103" spans="1:27" ht="15.75" x14ac:dyDescent="0.25">
      <c r="A103" s="124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4"/>
      <c r="M103" s="125"/>
      <c r="N103" s="126"/>
      <c r="O103" s="126"/>
      <c r="P103" s="126"/>
      <c r="Q103" s="125"/>
      <c r="R103" s="127"/>
      <c r="S103" s="125"/>
      <c r="T103" s="125"/>
      <c r="U103" s="127"/>
      <c r="V103" s="127"/>
      <c r="W103" s="127"/>
      <c r="X103" s="127"/>
      <c r="Y103" s="127"/>
      <c r="Z103" s="127"/>
      <c r="AA103" s="127"/>
    </row>
    <row r="104" spans="1:27" ht="15.75" x14ac:dyDescent="0.25">
      <c r="A104" s="124" t="s">
        <v>62</v>
      </c>
      <c r="B104" s="125" t="s">
        <v>99</v>
      </c>
      <c r="C104" s="125"/>
      <c r="D104" s="125"/>
      <c r="E104" s="125"/>
      <c r="F104" s="125"/>
      <c r="G104" s="125"/>
      <c r="H104" s="125"/>
      <c r="I104" s="125"/>
      <c r="J104" s="125"/>
      <c r="K104" s="125"/>
      <c r="L104" s="124" t="s">
        <v>143</v>
      </c>
      <c r="M104" s="125" t="s">
        <v>99</v>
      </c>
      <c r="N104" s="126"/>
      <c r="O104" s="126"/>
      <c r="P104" s="126"/>
      <c r="Q104" s="125"/>
      <c r="R104" s="127"/>
      <c r="S104" s="125"/>
      <c r="T104" s="125"/>
      <c r="U104" s="127"/>
      <c r="V104" s="127"/>
      <c r="W104" s="127"/>
      <c r="X104" s="127"/>
      <c r="Y104" s="127"/>
      <c r="Z104" s="127"/>
      <c r="AA104" s="127"/>
    </row>
    <row r="105" spans="1:27" ht="15.75" x14ac:dyDescent="0.25">
      <c r="A105" s="124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4"/>
      <c r="M105" s="125"/>
      <c r="N105" s="126"/>
      <c r="O105" s="126"/>
      <c r="P105" s="126"/>
      <c r="Q105" s="125"/>
      <c r="R105" s="127"/>
      <c r="S105" s="125"/>
      <c r="T105" s="125"/>
      <c r="U105" s="127"/>
      <c r="V105" s="127"/>
      <c r="W105" s="127"/>
      <c r="X105" s="127"/>
      <c r="Y105" s="127"/>
      <c r="Z105" s="127"/>
      <c r="AA105" s="127"/>
    </row>
    <row r="106" spans="1:27" ht="15.75" x14ac:dyDescent="0.25">
      <c r="A106" s="124" t="s">
        <v>63</v>
      </c>
      <c r="B106" s="125" t="s">
        <v>103</v>
      </c>
      <c r="C106" s="125"/>
      <c r="D106" s="125"/>
      <c r="E106" s="125"/>
      <c r="F106" s="125"/>
      <c r="G106" s="125"/>
      <c r="H106" s="125"/>
      <c r="I106" s="125"/>
      <c r="J106" s="125"/>
      <c r="K106" s="125"/>
      <c r="L106" s="124" t="s">
        <v>144</v>
      </c>
      <c r="M106" s="125" t="s">
        <v>126</v>
      </c>
      <c r="N106" s="126"/>
      <c r="O106" s="126"/>
      <c r="P106" s="126"/>
      <c r="Q106" s="125"/>
      <c r="R106" s="127"/>
      <c r="S106" s="125"/>
      <c r="T106" s="125"/>
      <c r="U106" s="127"/>
      <c r="V106" s="127"/>
      <c r="W106" s="127"/>
      <c r="X106" s="127"/>
      <c r="Y106" s="127"/>
      <c r="Z106" s="127"/>
      <c r="AA106" s="127"/>
    </row>
    <row r="107" spans="1:27" ht="15.75" x14ac:dyDescent="0.25">
      <c r="A107" s="124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4"/>
      <c r="M107" s="125"/>
      <c r="N107" s="126"/>
      <c r="O107" s="126"/>
      <c r="P107" s="126"/>
      <c r="Q107" s="125"/>
      <c r="R107" s="127"/>
      <c r="S107" s="125"/>
      <c r="T107" s="125"/>
      <c r="U107" s="127"/>
      <c r="V107" s="127"/>
      <c r="W107" s="127"/>
      <c r="X107" s="127"/>
      <c r="Y107" s="127"/>
      <c r="Z107" s="127"/>
      <c r="AA107" s="127"/>
    </row>
    <row r="108" spans="1:27" ht="15.75" x14ac:dyDescent="0.25">
      <c r="A108" s="124" t="s">
        <v>64</v>
      </c>
      <c r="B108" s="125" t="s">
        <v>100</v>
      </c>
      <c r="C108" s="125"/>
      <c r="D108" s="125"/>
      <c r="E108" s="125"/>
      <c r="F108" s="125"/>
      <c r="G108" s="125"/>
      <c r="H108" s="125"/>
      <c r="I108" s="125"/>
      <c r="J108" s="125"/>
      <c r="K108" s="125"/>
      <c r="L108" s="124" t="s">
        <v>145</v>
      </c>
      <c r="M108" s="125" t="s">
        <v>127</v>
      </c>
      <c r="N108" s="126"/>
      <c r="O108" s="126"/>
      <c r="P108" s="126"/>
      <c r="Q108" s="125"/>
      <c r="R108" s="127"/>
      <c r="S108" s="125"/>
      <c r="T108" s="125"/>
      <c r="U108" s="127"/>
      <c r="V108" s="127"/>
      <c r="W108" s="127"/>
      <c r="X108" s="127"/>
      <c r="Y108" s="127"/>
      <c r="Z108" s="127"/>
      <c r="AA108" s="127"/>
    </row>
    <row r="109" spans="1:27" ht="15.75" x14ac:dyDescent="0.25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4"/>
      <c r="M109" s="125"/>
      <c r="N109" s="126"/>
      <c r="O109" s="126"/>
      <c r="P109" s="126"/>
      <c r="Q109" s="125"/>
      <c r="R109" s="127"/>
      <c r="S109" s="125"/>
      <c r="T109" s="125"/>
      <c r="U109" s="127"/>
      <c r="V109" s="127"/>
      <c r="W109" s="127"/>
      <c r="X109" s="127"/>
      <c r="Y109" s="127"/>
      <c r="Z109" s="127"/>
      <c r="AA109" s="127"/>
    </row>
    <row r="110" spans="1:27" ht="15.75" x14ac:dyDescent="0.25">
      <c r="A110" s="124" t="s">
        <v>65</v>
      </c>
      <c r="B110" s="125" t="s">
        <v>101</v>
      </c>
      <c r="C110" s="125"/>
      <c r="D110" s="125"/>
      <c r="E110" s="125"/>
      <c r="F110" s="125"/>
      <c r="G110" s="125"/>
      <c r="H110" s="125"/>
      <c r="I110" s="125"/>
      <c r="J110" s="125"/>
      <c r="K110" s="125"/>
      <c r="L110" s="124" t="s">
        <v>146</v>
      </c>
      <c r="M110" s="125" t="s">
        <v>101</v>
      </c>
      <c r="N110" s="126"/>
      <c r="O110" s="126"/>
      <c r="P110" s="126"/>
      <c r="Q110" s="125"/>
      <c r="R110" s="127"/>
      <c r="S110" s="125"/>
      <c r="T110" s="125"/>
      <c r="U110" s="127"/>
      <c r="V110" s="127"/>
      <c r="W110" s="127"/>
      <c r="X110" s="127"/>
      <c r="Y110" s="127"/>
      <c r="Z110" s="127"/>
      <c r="AA110" s="127"/>
    </row>
    <row r="111" spans="1:27" ht="15.75" x14ac:dyDescent="0.25">
      <c r="A111" s="124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4"/>
      <c r="M111" s="125"/>
      <c r="N111" s="126"/>
      <c r="O111" s="126"/>
      <c r="P111" s="126"/>
      <c r="Q111" s="125"/>
      <c r="R111" s="127"/>
      <c r="S111" s="125"/>
      <c r="T111" s="125"/>
      <c r="U111" s="127"/>
      <c r="V111" s="127"/>
      <c r="W111" s="127"/>
      <c r="X111" s="127"/>
      <c r="Y111" s="127"/>
      <c r="Z111" s="127"/>
      <c r="AA111" s="127"/>
    </row>
    <row r="112" spans="1:27" ht="15.75" x14ac:dyDescent="0.25">
      <c r="A112" s="124" t="s">
        <v>66</v>
      </c>
      <c r="B112" s="125" t="s">
        <v>158</v>
      </c>
      <c r="C112" s="125"/>
      <c r="D112" s="125"/>
      <c r="E112" s="125"/>
      <c r="F112" s="125"/>
      <c r="G112" s="125"/>
      <c r="H112" s="125"/>
      <c r="I112" s="125"/>
      <c r="J112" s="125"/>
      <c r="K112" s="125"/>
      <c r="L112" s="124" t="s">
        <v>147</v>
      </c>
      <c r="M112" s="125" t="s">
        <v>165</v>
      </c>
      <c r="N112" s="126"/>
      <c r="O112" s="126"/>
      <c r="P112" s="126"/>
      <c r="Q112" s="125"/>
      <c r="R112" s="127"/>
      <c r="S112" s="125"/>
      <c r="T112" s="125"/>
      <c r="U112" s="127"/>
      <c r="V112" s="127"/>
      <c r="W112" s="127"/>
      <c r="X112" s="127"/>
      <c r="Y112" s="127"/>
      <c r="Z112" s="127"/>
      <c r="AA112" s="127"/>
    </row>
    <row r="113" spans="1:27" ht="15.75" x14ac:dyDescent="0.25">
      <c r="A113" s="124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4"/>
      <c r="M113" s="125"/>
      <c r="N113" s="126"/>
      <c r="O113" s="126"/>
      <c r="P113" s="126"/>
      <c r="Q113" s="125"/>
      <c r="R113" s="127"/>
      <c r="S113" s="125"/>
      <c r="T113" s="125"/>
      <c r="U113" s="127"/>
      <c r="V113" s="127"/>
      <c r="W113" s="127"/>
      <c r="X113" s="127"/>
      <c r="Y113" s="127"/>
      <c r="Z113" s="127"/>
      <c r="AA113" s="127"/>
    </row>
    <row r="114" spans="1:27" ht="15.75" x14ac:dyDescent="0.25">
      <c r="A114" s="124" t="s">
        <v>67</v>
      </c>
      <c r="B114" s="125" t="s">
        <v>159</v>
      </c>
      <c r="C114" s="125"/>
      <c r="D114" s="125"/>
      <c r="E114" s="125"/>
      <c r="F114" s="125"/>
      <c r="G114" s="125"/>
      <c r="H114" s="125"/>
      <c r="I114" s="125"/>
      <c r="J114" s="125"/>
      <c r="K114" s="125"/>
      <c r="L114" s="124" t="s">
        <v>148</v>
      </c>
      <c r="M114" s="125" t="s">
        <v>166</v>
      </c>
      <c r="N114" s="126"/>
      <c r="O114" s="126"/>
      <c r="P114" s="126"/>
      <c r="Q114" s="125"/>
      <c r="R114" s="127"/>
      <c r="S114" s="125"/>
      <c r="T114" s="125"/>
      <c r="U114" s="127"/>
      <c r="V114" s="127"/>
      <c r="W114" s="127"/>
      <c r="X114" s="127"/>
      <c r="Y114" s="127"/>
      <c r="Z114" s="127"/>
      <c r="AA114" s="127"/>
    </row>
    <row r="115" spans="1:27" ht="15.75" x14ac:dyDescent="0.25">
      <c r="A115" s="124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4"/>
      <c r="M115" s="125"/>
      <c r="N115" s="126"/>
      <c r="O115" s="126"/>
      <c r="P115" s="126"/>
      <c r="Q115" s="125"/>
      <c r="R115" s="127"/>
      <c r="S115" s="125"/>
      <c r="T115" s="125"/>
      <c r="U115" s="127"/>
      <c r="V115" s="127"/>
      <c r="W115" s="127"/>
      <c r="X115" s="127"/>
      <c r="Y115" s="127"/>
      <c r="Z115" s="127"/>
      <c r="AA115" s="127"/>
    </row>
    <row r="116" spans="1:27" ht="15.75" x14ac:dyDescent="0.25">
      <c r="A116" s="124" t="s">
        <v>68</v>
      </c>
      <c r="B116" s="125" t="s">
        <v>111</v>
      </c>
      <c r="C116" s="125"/>
      <c r="D116" s="125"/>
      <c r="E116" s="125"/>
      <c r="F116" s="125"/>
      <c r="G116" s="125"/>
      <c r="H116" s="125"/>
      <c r="I116" s="125"/>
      <c r="J116" s="125"/>
      <c r="K116" s="125"/>
      <c r="L116" s="124" t="s">
        <v>149</v>
      </c>
      <c r="M116" s="125" t="s">
        <v>128</v>
      </c>
      <c r="N116" s="126"/>
      <c r="O116" s="126"/>
      <c r="P116" s="126"/>
      <c r="Q116" s="125"/>
      <c r="R116" s="127"/>
      <c r="S116" s="125"/>
      <c r="T116" s="125"/>
      <c r="U116" s="127"/>
      <c r="V116" s="127"/>
      <c r="W116" s="127"/>
      <c r="X116" s="127"/>
      <c r="Y116" s="127"/>
      <c r="Z116" s="127"/>
      <c r="AA116" s="127"/>
    </row>
    <row r="117" spans="1:27" ht="15.75" x14ac:dyDescent="0.25">
      <c r="A117" s="124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4"/>
      <c r="M117" s="125"/>
      <c r="N117" s="126"/>
      <c r="O117" s="126"/>
      <c r="P117" s="126"/>
      <c r="Q117" s="125"/>
      <c r="R117" s="127"/>
      <c r="S117" s="125"/>
      <c r="T117" s="125"/>
      <c r="U117" s="127"/>
      <c r="V117" s="127"/>
      <c r="W117" s="127"/>
      <c r="X117" s="127"/>
      <c r="Y117" s="127"/>
      <c r="Z117" s="127"/>
      <c r="AA117" s="127"/>
    </row>
    <row r="118" spans="1:27" ht="15.75" x14ac:dyDescent="0.25">
      <c r="A118" s="124" t="s">
        <v>69</v>
      </c>
      <c r="B118" s="125" t="s">
        <v>112</v>
      </c>
      <c r="C118" s="125"/>
      <c r="D118" s="125"/>
      <c r="E118" s="125"/>
      <c r="F118" s="125"/>
      <c r="G118" s="125"/>
      <c r="H118" s="125"/>
      <c r="I118" s="125"/>
      <c r="J118" s="125"/>
      <c r="K118" s="125"/>
      <c r="L118" s="124" t="s">
        <v>150</v>
      </c>
      <c r="M118" s="125" t="s">
        <v>129</v>
      </c>
      <c r="N118" s="126"/>
      <c r="O118" s="126"/>
      <c r="P118" s="126"/>
      <c r="Q118" s="125"/>
      <c r="R118" s="127"/>
      <c r="S118" s="125"/>
      <c r="T118" s="125"/>
      <c r="U118" s="127"/>
      <c r="V118" s="127"/>
      <c r="W118" s="127"/>
      <c r="X118" s="127"/>
      <c r="Y118" s="127"/>
      <c r="Z118" s="127"/>
      <c r="AA118" s="127"/>
    </row>
    <row r="119" spans="1:27" ht="15.75" x14ac:dyDescent="0.25">
      <c r="A119" s="124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4"/>
      <c r="M119" s="125"/>
      <c r="N119" s="126"/>
      <c r="O119" s="126"/>
      <c r="P119" s="126"/>
      <c r="Q119" s="125"/>
      <c r="R119" s="127"/>
      <c r="S119" s="125"/>
      <c r="T119" s="125"/>
      <c r="U119" s="127"/>
      <c r="V119" s="127"/>
      <c r="W119" s="127"/>
      <c r="X119" s="127"/>
      <c r="Y119" s="127"/>
      <c r="Z119" s="127"/>
      <c r="AA119" s="127"/>
    </row>
    <row r="120" spans="1:27" ht="15.75" x14ac:dyDescent="0.25">
      <c r="A120" s="124" t="s">
        <v>70</v>
      </c>
      <c r="B120" s="125" t="s">
        <v>114</v>
      </c>
      <c r="C120" s="125"/>
      <c r="D120" s="125"/>
      <c r="E120" s="125"/>
      <c r="F120" s="125"/>
      <c r="G120" s="125"/>
      <c r="H120" s="125"/>
      <c r="I120" s="125"/>
      <c r="J120" s="125"/>
      <c r="K120" s="125"/>
      <c r="L120" s="124" t="s">
        <v>151</v>
      </c>
      <c r="M120" s="125" t="s">
        <v>130</v>
      </c>
      <c r="N120" s="126"/>
      <c r="O120" s="126"/>
      <c r="P120" s="126"/>
      <c r="Q120" s="125"/>
      <c r="R120" s="127"/>
      <c r="S120" s="125"/>
      <c r="T120" s="125"/>
      <c r="U120" s="127"/>
      <c r="V120" s="127"/>
      <c r="W120" s="127"/>
      <c r="X120" s="127"/>
      <c r="Y120" s="127"/>
      <c r="Z120" s="127"/>
      <c r="AA120" s="127"/>
    </row>
    <row r="121" spans="1:27" ht="15.75" x14ac:dyDescent="0.25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4"/>
      <c r="M121" s="125"/>
      <c r="N121" s="126"/>
      <c r="O121" s="126"/>
      <c r="P121" s="126"/>
      <c r="Q121" s="125"/>
      <c r="R121" s="127"/>
      <c r="S121" s="125"/>
      <c r="T121" s="125"/>
      <c r="U121" s="127"/>
      <c r="V121" s="127"/>
      <c r="W121" s="127"/>
      <c r="X121" s="127"/>
      <c r="Y121" s="127"/>
      <c r="Z121" s="127"/>
      <c r="AA121" s="127"/>
    </row>
    <row r="122" spans="1:27" ht="15.75" x14ac:dyDescent="0.25">
      <c r="A122" s="124" t="s">
        <v>71</v>
      </c>
      <c r="B122" s="125" t="s">
        <v>115</v>
      </c>
      <c r="C122" s="125"/>
      <c r="D122" s="125"/>
      <c r="E122" s="125"/>
      <c r="F122" s="125"/>
      <c r="G122" s="125"/>
      <c r="H122" s="125"/>
      <c r="I122" s="125"/>
      <c r="J122" s="125"/>
      <c r="K122" s="125"/>
      <c r="L122" s="124" t="s">
        <v>167</v>
      </c>
      <c r="M122" s="125" t="s">
        <v>115</v>
      </c>
      <c r="N122" s="126"/>
      <c r="O122" s="126"/>
      <c r="P122" s="126"/>
      <c r="Q122" s="125"/>
      <c r="R122" s="127"/>
      <c r="S122" s="125"/>
      <c r="T122" s="125"/>
      <c r="U122" s="127"/>
      <c r="V122" s="127"/>
      <c r="W122" s="127"/>
      <c r="X122" s="127"/>
      <c r="Y122" s="127"/>
      <c r="Z122" s="127"/>
      <c r="AA122" s="127"/>
    </row>
    <row r="123" spans="1:27" ht="15.75" x14ac:dyDescent="0.25">
      <c r="A123" s="124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6"/>
      <c r="O123" s="126"/>
      <c r="P123" s="126"/>
      <c r="Q123" s="125"/>
      <c r="R123" s="127"/>
      <c r="S123" s="125"/>
      <c r="T123" s="125"/>
      <c r="U123" s="127"/>
      <c r="V123" s="127"/>
      <c r="W123" s="127"/>
      <c r="X123" s="127"/>
      <c r="Y123" s="127"/>
      <c r="Z123" s="127"/>
      <c r="AA123" s="127"/>
    </row>
    <row r="124" spans="1:27" ht="15.75" x14ac:dyDescent="0.25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4" t="s">
        <v>169</v>
      </c>
      <c r="M124" s="125" t="s">
        <v>132</v>
      </c>
      <c r="N124" s="126"/>
      <c r="O124" s="126"/>
      <c r="P124" s="126"/>
      <c r="Q124" s="125"/>
      <c r="R124" s="127"/>
      <c r="S124" s="125"/>
      <c r="T124" s="125"/>
      <c r="U124" s="127"/>
      <c r="V124" s="127"/>
      <c r="W124" s="127"/>
      <c r="X124" s="127"/>
      <c r="Y124" s="127"/>
      <c r="Z124" s="127"/>
      <c r="AA124" s="127"/>
    </row>
    <row r="125" spans="1:27" x14ac:dyDescent="0.2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6"/>
      <c r="O125" s="126"/>
      <c r="P125" s="126"/>
      <c r="Q125" s="125"/>
      <c r="R125" s="127"/>
      <c r="S125" s="125"/>
      <c r="T125" s="125"/>
      <c r="U125" s="127"/>
      <c r="V125" s="127"/>
      <c r="W125" s="127"/>
      <c r="X125" s="127"/>
      <c r="Y125" s="127"/>
      <c r="Z125" s="127"/>
      <c r="AA125" s="127"/>
    </row>
    <row r="126" spans="1:27" x14ac:dyDescent="0.2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6"/>
      <c r="O126" s="126"/>
      <c r="P126" s="126"/>
      <c r="Q126" s="125"/>
      <c r="R126" s="127"/>
      <c r="S126" s="125"/>
      <c r="T126" s="125"/>
      <c r="U126" s="127"/>
      <c r="V126" s="127"/>
      <c r="W126" s="127"/>
      <c r="X126" s="127"/>
      <c r="Y126" s="127"/>
      <c r="Z126" s="127"/>
      <c r="AA126" s="127"/>
    </row>
    <row r="127" spans="1:27" x14ac:dyDescent="0.2">
      <c r="A127" s="125"/>
      <c r="B127" s="128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6"/>
      <c r="O127" s="126"/>
      <c r="P127" s="126"/>
      <c r="Q127" s="125"/>
      <c r="R127" s="127"/>
      <c r="S127" s="125"/>
      <c r="T127" s="125"/>
      <c r="U127" s="127"/>
      <c r="V127" s="127"/>
      <c r="W127" s="127"/>
      <c r="X127" s="127"/>
      <c r="Y127" s="127"/>
      <c r="Z127" s="127"/>
      <c r="AA127" s="127"/>
    </row>
    <row r="128" spans="1:27" x14ac:dyDescent="0.2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6"/>
      <c r="O128" s="126"/>
      <c r="P128" s="126"/>
      <c r="Q128" s="125"/>
      <c r="R128" s="127"/>
      <c r="S128" s="125"/>
      <c r="T128" s="125"/>
      <c r="U128" s="127"/>
      <c r="V128" s="127"/>
      <c r="W128" s="127"/>
      <c r="X128" s="127"/>
      <c r="Y128" s="127"/>
      <c r="Z128" s="127"/>
      <c r="AA128" s="127"/>
    </row>
    <row r="129" spans="1:27" x14ac:dyDescent="0.2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6"/>
      <c r="O129" s="126"/>
      <c r="P129" s="126"/>
      <c r="Q129" s="125"/>
      <c r="R129" s="127"/>
      <c r="S129" s="125"/>
      <c r="T129" s="125"/>
      <c r="U129" s="127"/>
      <c r="V129" s="127"/>
      <c r="W129" s="127"/>
      <c r="X129" s="127"/>
      <c r="Y129" s="127"/>
      <c r="Z129" s="127"/>
      <c r="AA129" s="127"/>
    </row>
    <row r="130" spans="1:27" x14ac:dyDescent="0.2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6"/>
      <c r="O130" s="126"/>
      <c r="P130" s="126"/>
      <c r="Q130" s="125"/>
      <c r="R130" s="127"/>
      <c r="S130" s="125"/>
      <c r="T130" s="125"/>
      <c r="U130" s="127"/>
      <c r="V130" s="127"/>
      <c r="W130" s="127"/>
      <c r="X130" s="127"/>
      <c r="Y130" s="127"/>
      <c r="Z130" s="127"/>
      <c r="AA130" s="127"/>
    </row>
    <row r="131" spans="1:27" x14ac:dyDescent="0.2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6"/>
      <c r="O131" s="126"/>
      <c r="P131" s="126"/>
      <c r="Q131" s="125"/>
      <c r="R131" s="127"/>
      <c r="S131" s="125"/>
      <c r="T131" s="125"/>
      <c r="U131" s="127"/>
      <c r="V131" s="127"/>
      <c r="W131" s="127"/>
      <c r="X131" s="127"/>
      <c r="Y131" s="127"/>
      <c r="Z131" s="127"/>
      <c r="AA131" s="127"/>
    </row>
    <row r="132" spans="1:27" x14ac:dyDescent="0.2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6"/>
      <c r="O132" s="126"/>
      <c r="P132" s="126"/>
      <c r="Q132" s="125"/>
      <c r="R132" s="127"/>
      <c r="S132" s="125"/>
      <c r="T132" s="125"/>
      <c r="U132" s="127"/>
      <c r="V132" s="127"/>
      <c r="W132" s="127"/>
      <c r="X132" s="127"/>
      <c r="Y132" s="127"/>
      <c r="Z132" s="127"/>
      <c r="AA132" s="127"/>
    </row>
    <row r="133" spans="1:27" x14ac:dyDescent="0.2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6"/>
      <c r="O133" s="126"/>
      <c r="P133" s="126"/>
      <c r="Q133" s="125"/>
      <c r="R133" s="127"/>
      <c r="S133" s="125"/>
      <c r="T133" s="125"/>
      <c r="U133" s="127"/>
      <c r="V133" s="127"/>
      <c r="W133" s="127"/>
      <c r="X133" s="127"/>
      <c r="Y133" s="127"/>
      <c r="Z133" s="127"/>
      <c r="AA133" s="127"/>
    </row>
    <row r="134" spans="1:27" x14ac:dyDescent="0.2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6"/>
      <c r="O134" s="126"/>
      <c r="P134" s="126"/>
      <c r="Q134" s="125"/>
      <c r="R134" s="127"/>
      <c r="S134" s="125"/>
      <c r="T134" s="125"/>
      <c r="U134" s="127"/>
      <c r="V134" s="127"/>
      <c r="W134" s="127"/>
      <c r="X134" s="127"/>
      <c r="Y134" s="127"/>
      <c r="Z134" s="127"/>
      <c r="AA134" s="127"/>
    </row>
    <row r="135" spans="1:27" x14ac:dyDescent="0.2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6"/>
      <c r="O135" s="126"/>
      <c r="P135" s="126"/>
      <c r="Q135" s="125"/>
      <c r="R135" s="127"/>
      <c r="S135" s="125"/>
      <c r="T135" s="125"/>
      <c r="U135" s="127"/>
      <c r="V135" s="127"/>
      <c r="W135" s="127"/>
      <c r="X135" s="127"/>
      <c r="Y135" s="127"/>
      <c r="Z135" s="127"/>
      <c r="AA135" s="127"/>
    </row>
    <row r="136" spans="1:27" x14ac:dyDescent="0.2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6"/>
      <c r="O136" s="126"/>
      <c r="P136" s="126"/>
      <c r="Q136" s="125"/>
      <c r="R136" s="127"/>
      <c r="S136" s="125"/>
      <c r="T136" s="125"/>
      <c r="U136" s="127"/>
      <c r="V136" s="127"/>
      <c r="W136" s="127"/>
      <c r="X136" s="127"/>
      <c r="Y136" s="127"/>
      <c r="Z136" s="127"/>
      <c r="AA136" s="127"/>
    </row>
    <row r="137" spans="1:27" x14ac:dyDescent="0.2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6"/>
      <c r="O137" s="126"/>
      <c r="P137" s="126"/>
      <c r="Q137" s="125"/>
      <c r="R137" s="127"/>
      <c r="S137" s="125"/>
      <c r="T137" s="125"/>
      <c r="U137" s="127"/>
      <c r="V137" s="127"/>
      <c r="W137" s="127"/>
      <c r="X137" s="127"/>
      <c r="Y137" s="127"/>
      <c r="Z137" s="127"/>
      <c r="AA137" s="127"/>
    </row>
    <row r="138" spans="1:27" x14ac:dyDescent="0.2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6"/>
      <c r="O138" s="126"/>
      <c r="P138" s="126"/>
      <c r="Q138" s="125"/>
      <c r="R138" s="127"/>
      <c r="S138" s="125"/>
      <c r="T138" s="125"/>
      <c r="U138" s="127"/>
      <c r="V138" s="127"/>
      <c r="W138" s="127"/>
      <c r="X138" s="127"/>
      <c r="Y138" s="127"/>
      <c r="Z138" s="127"/>
      <c r="AA138" s="127"/>
    </row>
    <row r="139" spans="1:27" x14ac:dyDescent="0.2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6"/>
      <c r="O139" s="126"/>
      <c r="P139" s="126"/>
      <c r="Q139" s="125"/>
      <c r="R139" s="127"/>
      <c r="S139" s="125"/>
      <c r="T139" s="125"/>
      <c r="U139" s="127"/>
      <c r="V139" s="127"/>
      <c r="W139" s="127"/>
      <c r="X139" s="127"/>
      <c r="Y139" s="127"/>
      <c r="Z139" s="127"/>
      <c r="AA139" s="127"/>
    </row>
    <row r="140" spans="1:27" x14ac:dyDescent="0.2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6"/>
      <c r="O140" s="126"/>
      <c r="P140" s="126"/>
      <c r="Q140" s="125"/>
      <c r="R140" s="127"/>
      <c r="S140" s="125"/>
      <c r="T140" s="125"/>
      <c r="U140" s="127"/>
      <c r="V140" s="127"/>
      <c r="W140" s="127"/>
      <c r="X140" s="127"/>
      <c r="Y140" s="127"/>
      <c r="Z140" s="127"/>
      <c r="AA140" s="127"/>
    </row>
    <row r="141" spans="1:27" x14ac:dyDescent="0.2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6"/>
      <c r="O141" s="126"/>
      <c r="P141" s="126"/>
      <c r="Q141" s="125"/>
      <c r="R141" s="127"/>
      <c r="S141" s="125"/>
      <c r="T141" s="125"/>
      <c r="U141" s="127"/>
      <c r="V141" s="127"/>
      <c r="W141" s="127"/>
      <c r="X141" s="127"/>
      <c r="Y141" s="127"/>
      <c r="Z141" s="127"/>
      <c r="AA141" s="127"/>
    </row>
    <row r="142" spans="1:27" x14ac:dyDescent="0.2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6"/>
      <c r="O142" s="126"/>
      <c r="P142" s="126"/>
      <c r="Q142" s="125"/>
      <c r="R142" s="127"/>
      <c r="S142" s="125"/>
      <c r="T142" s="125"/>
      <c r="U142" s="127"/>
      <c r="V142" s="127"/>
      <c r="W142" s="127"/>
      <c r="X142" s="127"/>
      <c r="Y142" s="127"/>
      <c r="Z142" s="127"/>
      <c r="AA142" s="127"/>
    </row>
    <row r="143" spans="1:27" x14ac:dyDescent="0.2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6"/>
      <c r="O143" s="126"/>
      <c r="P143" s="126"/>
      <c r="Q143" s="125"/>
      <c r="R143" s="127"/>
      <c r="S143" s="125"/>
      <c r="T143" s="125"/>
      <c r="U143" s="127"/>
      <c r="V143" s="127"/>
      <c r="W143" s="127"/>
      <c r="X143" s="127"/>
      <c r="Y143" s="127"/>
      <c r="Z143" s="127"/>
      <c r="AA143" s="127"/>
    </row>
    <row r="144" spans="1:27" x14ac:dyDescent="0.2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6"/>
      <c r="O144" s="126"/>
      <c r="P144" s="126"/>
      <c r="Q144" s="125"/>
      <c r="R144" s="127"/>
      <c r="S144" s="125"/>
      <c r="T144" s="125"/>
      <c r="U144" s="127"/>
      <c r="V144" s="127"/>
      <c r="W144" s="127"/>
      <c r="X144" s="127"/>
      <c r="Y144" s="127"/>
      <c r="Z144" s="127"/>
      <c r="AA144" s="127"/>
    </row>
    <row r="145" spans="1:27" x14ac:dyDescent="0.2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6"/>
      <c r="O145" s="126"/>
      <c r="P145" s="126"/>
      <c r="Q145" s="125"/>
      <c r="R145" s="127"/>
      <c r="S145" s="125"/>
      <c r="T145" s="125"/>
      <c r="U145" s="127"/>
      <c r="V145" s="127"/>
      <c r="W145" s="127"/>
      <c r="X145" s="127"/>
      <c r="Y145" s="127"/>
      <c r="Z145" s="127"/>
      <c r="AA145" s="127"/>
    </row>
    <row r="146" spans="1:27" x14ac:dyDescent="0.2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6"/>
      <c r="O146" s="126"/>
      <c r="P146" s="126"/>
      <c r="Q146" s="125"/>
      <c r="R146" s="127"/>
      <c r="S146" s="125"/>
      <c r="T146" s="125"/>
      <c r="U146" s="127"/>
      <c r="V146" s="127"/>
      <c r="W146" s="127"/>
      <c r="X146" s="127"/>
      <c r="Y146" s="127"/>
      <c r="Z146" s="127"/>
      <c r="AA146" s="127"/>
    </row>
    <row r="147" spans="1:27" x14ac:dyDescent="0.2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6"/>
      <c r="O147" s="126"/>
      <c r="P147" s="126"/>
      <c r="Q147" s="125"/>
      <c r="R147" s="127"/>
      <c r="S147" s="125"/>
      <c r="T147" s="125"/>
      <c r="U147" s="127"/>
      <c r="V147" s="127"/>
      <c r="W147" s="127"/>
      <c r="X147" s="127"/>
      <c r="Y147" s="127"/>
      <c r="Z147" s="127"/>
      <c r="AA147" s="127"/>
    </row>
    <row r="148" spans="1:27" x14ac:dyDescent="0.2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6"/>
      <c r="O148" s="126"/>
      <c r="P148" s="126"/>
      <c r="Q148" s="125"/>
      <c r="R148" s="127"/>
      <c r="S148" s="125"/>
      <c r="T148" s="125"/>
      <c r="U148" s="127"/>
      <c r="V148" s="127"/>
      <c r="W148" s="127"/>
      <c r="X148" s="127"/>
      <c r="Y148" s="127"/>
      <c r="Z148" s="127"/>
      <c r="AA148" s="127"/>
    </row>
    <row r="149" spans="1:27" x14ac:dyDescent="0.2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6"/>
      <c r="O149" s="126"/>
      <c r="P149" s="126"/>
      <c r="Q149" s="125"/>
      <c r="R149" s="127"/>
      <c r="S149" s="125"/>
      <c r="T149" s="125"/>
      <c r="U149" s="127"/>
      <c r="V149" s="127"/>
      <c r="W149" s="127"/>
      <c r="X149" s="127"/>
      <c r="Y149" s="127"/>
      <c r="Z149" s="127"/>
      <c r="AA149" s="127"/>
    </row>
    <row r="150" spans="1:27" x14ac:dyDescent="0.2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6"/>
      <c r="O150" s="126"/>
      <c r="P150" s="126"/>
      <c r="Q150" s="125"/>
      <c r="R150" s="127"/>
      <c r="S150" s="125"/>
      <c r="T150" s="125"/>
      <c r="U150" s="127"/>
      <c r="V150" s="127"/>
      <c r="W150" s="127"/>
      <c r="X150" s="127"/>
      <c r="Y150" s="127"/>
      <c r="Z150" s="127"/>
      <c r="AA150" s="127"/>
    </row>
    <row r="151" spans="1:27" x14ac:dyDescent="0.2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6"/>
      <c r="O151" s="126"/>
      <c r="P151" s="126"/>
      <c r="Q151" s="125"/>
      <c r="R151" s="127"/>
      <c r="S151" s="125"/>
      <c r="T151" s="125"/>
      <c r="U151" s="127"/>
      <c r="V151" s="127"/>
      <c r="W151" s="127"/>
      <c r="X151" s="127"/>
      <c r="Y151" s="127"/>
      <c r="Z151" s="127"/>
      <c r="AA151" s="127"/>
    </row>
    <row r="152" spans="1:27" x14ac:dyDescent="0.2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6"/>
      <c r="O152" s="126"/>
      <c r="P152" s="126"/>
      <c r="Q152" s="125"/>
      <c r="R152" s="127"/>
      <c r="S152" s="125"/>
      <c r="T152" s="125"/>
      <c r="U152" s="127"/>
      <c r="V152" s="127"/>
      <c r="W152" s="127"/>
      <c r="X152" s="127"/>
      <c r="Y152" s="127"/>
      <c r="Z152" s="127"/>
      <c r="AA152" s="127"/>
    </row>
    <row r="153" spans="1:27" x14ac:dyDescent="0.2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6"/>
      <c r="O153" s="126"/>
      <c r="P153" s="126"/>
      <c r="Q153" s="125"/>
      <c r="R153" s="127"/>
      <c r="S153" s="125"/>
      <c r="T153" s="125"/>
      <c r="U153" s="127"/>
      <c r="V153" s="127"/>
      <c r="W153" s="127"/>
      <c r="X153" s="127"/>
      <c r="Y153" s="127"/>
      <c r="Z153" s="127"/>
      <c r="AA153" s="127"/>
    </row>
    <row r="154" spans="1:27" x14ac:dyDescent="0.2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6"/>
      <c r="O154" s="126"/>
      <c r="P154" s="126"/>
      <c r="Q154" s="125"/>
      <c r="R154" s="127"/>
      <c r="S154" s="125"/>
      <c r="T154" s="125"/>
      <c r="U154" s="127"/>
      <c r="V154" s="127"/>
      <c r="W154" s="127"/>
      <c r="X154" s="127"/>
      <c r="Y154" s="127"/>
      <c r="Z154" s="127"/>
      <c r="AA154" s="127"/>
    </row>
    <row r="155" spans="1:27" x14ac:dyDescent="0.2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6"/>
      <c r="O155" s="126"/>
      <c r="P155" s="126"/>
      <c r="Q155" s="125"/>
      <c r="R155" s="127"/>
      <c r="S155" s="125"/>
      <c r="T155" s="125"/>
      <c r="U155" s="127"/>
      <c r="V155" s="127"/>
      <c r="W155" s="127"/>
      <c r="X155" s="127"/>
      <c r="Y155" s="127"/>
      <c r="Z155" s="127"/>
      <c r="AA155" s="127"/>
    </row>
    <row r="156" spans="1:27" x14ac:dyDescent="0.2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6"/>
      <c r="O156" s="126"/>
      <c r="P156" s="126"/>
      <c r="Q156" s="125"/>
      <c r="R156" s="127"/>
      <c r="S156" s="125"/>
      <c r="T156" s="125"/>
      <c r="U156" s="127"/>
      <c r="V156" s="127"/>
      <c r="W156" s="127"/>
      <c r="X156" s="127"/>
      <c r="Y156" s="127"/>
      <c r="Z156" s="127"/>
      <c r="AA156" s="127"/>
    </row>
    <row r="157" spans="1:27" x14ac:dyDescent="0.2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6"/>
      <c r="O157" s="126"/>
      <c r="P157" s="126"/>
      <c r="Q157" s="125"/>
      <c r="R157" s="127"/>
      <c r="S157" s="125"/>
      <c r="T157" s="125"/>
      <c r="U157" s="127"/>
      <c r="V157" s="127"/>
      <c r="W157" s="127"/>
      <c r="X157" s="127"/>
      <c r="Y157" s="127"/>
      <c r="Z157" s="127"/>
      <c r="AA157" s="127"/>
    </row>
    <row r="158" spans="1:27" x14ac:dyDescent="0.2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6"/>
      <c r="O158" s="126"/>
      <c r="P158" s="126"/>
      <c r="Q158" s="125"/>
      <c r="R158" s="127"/>
      <c r="S158" s="125"/>
      <c r="T158" s="125"/>
      <c r="U158" s="127"/>
      <c r="V158" s="127"/>
      <c r="W158" s="127"/>
      <c r="X158" s="127"/>
      <c r="Y158" s="127"/>
      <c r="Z158" s="127"/>
      <c r="AA158" s="127"/>
    </row>
    <row r="159" spans="1:27" x14ac:dyDescent="0.2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6"/>
      <c r="O159" s="126"/>
      <c r="P159" s="126"/>
      <c r="Q159" s="125"/>
      <c r="R159" s="127"/>
      <c r="S159" s="125"/>
      <c r="T159" s="125"/>
      <c r="U159" s="127"/>
      <c r="V159" s="127"/>
      <c r="W159" s="127"/>
      <c r="X159" s="127"/>
      <c r="Y159" s="127"/>
      <c r="Z159" s="127"/>
      <c r="AA159" s="127"/>
    </row>
    <row r="160" spans="1:27" x14ac:dyDescent="0.2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6"/>
      <c r="O160" s="126"/>
      <c r="P160" s="126"/>
      <c r="Q160" s="125"/>
      <c r="R160" s="127"/>
      <c r="S160" s="125"/>
      <c r="T160" s="125"/>
      <c r="U160" s="127"/>
      <c r="V160" s="127"/>
      <c r="W160" s="127"/>
      <c r="X160" s="127"/>
      <c r="Y160" s="127"/>
      <c r="Z160" s="127"/>
      <c r="AA160" s="127"/>
    </row>
    <row r="161" spans="1:27" x14ac:dyDescent="0.2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6"/>
      <c r="O161" s="126"/>
      <c r="P161" s="126"/>
      <c r="Q161" s="125"/>
      <c r="R161" s="127"/>
      <c r="S161" s="125"/>
      <c r="T161" s="125"/>
      <c r="U161" s="127"/>
      <c r="V161" s="127"/>
      <c r="W161" s="127"/>
      <c r="X161" s="127"/>
      <c r="Y161" s="127"/>
      <c r="Z161" s="127"/>
      <c r="AA161" s="127"/>
    </row>
    <row r="162" spans="1:27" x14ac:dyDescent="0.2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6"/>
      <c r="O162" s="126"/>
      <c r="P162" s="126"/>
      <c r="Q162" s="125"/>
      <c r="R162" s="127"/>
      <c r="S162" s="125"/>
      <c r="T162" s="125"/>
      <c r="U162" s="127"/>
      <c r="V162" s="127"/>
      <c r="W162" s="127"/>
      <c r="X162" s="127"/>
      <c r="Y162" s="127"/>
      <c r="Z162" s="127"/>
      <c r="AA162" s="127"/>
    </row>
    <row r="163" spans="1:27" x14ac:dyDescent="0.2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6"/>
      <c r="O163" s="126"/>
      <c r="P163" s="126"/>
      <c r="Q163" s="125"/>
      <c r="R163" s="127"/>
      <c r="S163" s="125"/>
      <c r="T163" s="125"/>
      <c r="U163" s="127"/>
      <c r="V163" s="127"/>
      <c r="W163" s="127"/>
      <c r="X163" s="127"/>
      <c r="Y163" s="127"/>
      <c r="Z163" s="127"/>
      <c r="AA163" s="127"/>
    </row>
    <row r="164" spans="1:27" x14ac:dyDescent="0.2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6"/>
      <c r="O164" s="126"/>
      <c r="P164" s="126"/>
      <c r="Q164" s="125"/>
      <c r="R164" s="127"/>
      <c r="S164" s="125"/>
      <c r="T164" s="125"/>
      <c r="U164" s="127"/>
      <c r="V164" s="127"/>
      <c r="W164" s="127"/>
      <c r="X164" s="127"/>
      <c r="Y164" s="127"/>
      <c r="Z164" s="127"/>
      <c r="AA164" s="127"/>
    </row>
    <row r="165" spans="1:27" x14ac:dyDescent="0.2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6"/>
      <c r="O165" s="126"/>
      <c r="P165" s="126"/>
      <c r="Q165" s="125"/>
      <c r="R165" s="127"/>
      <c r="S165" s="125"/>
      <c r="T165" s="125"/>
      <c r="U165" s="127"/>
      <c r="V165" s="127"/>
      <c r="W165" s="127"/>
      <c r="X165" s="127"/>
      <c r="Y165" s="127"/>
      <c r="Z165" s="127"/>
      <c r="AA165" s="127"/>
    </row>
    <row r="166" spans="1:27" x14ac:dyDescent="0.2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6"/>
      <c r="O166" s="126"/>
      <c r="P166" s="126"/>
      <c r="Q166" s="125"/>
      <c r="R166" s="127"/>
      <c r="S166" s="125"/>
      <c r="T166" s="125"/>
      <c r="U166" s="127"/>
      <c r="V166" s="127"/>
      <c r="W166" s="127"/>
      <c r="X166" s="127"/>
      <c r="Y166" s="127"/>
      <c r="Z166" s="127"/>
      <c r="AA166" s="127"/>
    </row>
    <row r="167" spans="1:27" x14ac:dyDescent="0.2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6"/>
      <c r="O167" s="126"/>
      <c r="P167" s="126"/>
      <c r="Q167" s="125"/>
      <c r="R167" s="127"/>
      <c r="S167" s="125"/>
      <c r="T167" s="125"/>
      <c r="U167" s="127"/>
      <c r="V167" s="127"/>
      <c r="W167" s="127"/>
      <c r="X167" s="127"/>
      <c r="Y167" s="127"/>
      <c r="Z167" s="127"/>
      <c r="AA167" s="127"/>
    </row>
    <row r="168" spans="1:27" x14ac:dyDescent="0.2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6"/>
      <c r="O168" s="126"/>
      <c r="P168" s="126"/>
      <c r="Q168" s="125"/>
      <c r="R168" s="127"/>
      <c r="S168" s="125"/>
      <c r="T168" s="125"/>
      <c r="U168" s="127"/>
      <c r="V168" s="127"/>
      <c r="W168" s="127"/>
      <c r="X168" s="127"/>
      <c r="Y168" s="127"/>
      <c r="Z168" s="127"/>
      <c r="AA168" s="127"/>
    </row>
    <row r="169" spans="1:27" x14ac:dyDescent="0.2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6"/>
      <c r="O169" s="126"/>
      <c r="P169" s="126"/>
      <c r="Q169" s="125"/>
      <c r="R169" s="127"/>
      <c r="S169" s="125"/>
      <c r="T169" s="125"/>
      <c r="U169" s="127"/>
      <c r="V169" s="127"/>
      <c r="W169" s="127"/>
      <c r="X169" s="127"/>
      <c r="Y169" s="127"/>
      <c r="Z169" s="127"/>
      <c r="AA169" s="127"/>
    </row>
    <row r="179" spans="1:1" ht="15.75" x14ac:dyDescent="0.25">
      <c r="A179" s="118"/>
    </row>
    <row r="180" spans="1:1" ht="15.75" x14ac:dyDescent="0.25">
      <c r="A180" s="118"/>
    </row>
    <row r="181" spans="1:1" ht="15.75" x14ac:dyDescent="0.25">
      <c r="A181" s="118"/>
    </row>
    <row r="182" spans="1:1" ht="15.75" x14ac:dyDescent="0.25">
      <c r="A182" s="118"/>
    </row>
    <row r="183" spans="1:1" ht="15.75" x14ac:dyDescent="0.25">
      <c r="A183" s="118"/>
    </row>
  </sheetData>
  <sheetProtection password="8408" sheet="1" objects="1" scenarios="1" selectLockedCells="1"/>
  <mergeCells count="25">
    <mergeCell ref="N1:P1"/>
    <mergeCell ref="L57:M57"/>
    <mergeCell ref="U57:X57"/>
    <mergeCell ref="D1:I1"/>
    <mergeCell ref="J1:L1"/>
    <mergeCell ref="Q1:AA1"/>
    <mergeCell ref="L52:X52"/>
    <mergeCell ref="U53:X53"/>
    <mergeCell ref="U54:X54"/>
    <mergeCell ref="U55:X55"/>
    <mergeCell ref="L55:M55"/>
    <mergeCell ref="L56:M56"/>
    <mergeCell ref="H55:I55"/>
    <mergeCell ref="A3:A4"/>
    <mergeCell ref="A5:A49"/>
    <mergeCell ref="L51:Z51"/>
    <mergeCell ref="H53:I53"/>
    <mergeCell ref="H54:I54"/>
    <mergeCell ref="L53:M53"/>
    <mergeCell ref="L54:M54"/>
    <mergeCell ref="A64:AA64"/>
    <mergeCell ref="U58:X58"/>
    <mergeCell ref="U59:X59"/>
    <mergeCell ref="U60:X60"/>
    <mergeCell ref="L58:M58"/>
  </mergeCells>
  <phoneticPr fontId="4" type="noConversion"/>
  <printOptions horizontalCentered="1"/>
  <pageMargins left="0.25" right="0.25" top="0.5" bottom="0.25" header="0.25" footer="0.5"/>
  <pageSetup scale="58" orientation="landscape" horizontalDpi="300" verticalDpi="300" r:id="rId1"/>
  <headerFooter alignWithMargins="0">
    <oddHeader>&amp;C&amp;"Times New Roman,Bold"&amp;14CODE 41 REQUEST: DATA ANALYSIS TEMPLATE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61"/>
  <sheetViews>
    <sheetView topLeftCell="B1" zoomScale="80" workbookViewId="0">
      <selection activeCell="D1" sqref="D1:I1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5" width="16.5" style="22" customWidth="1"/>
    <col min="6" max="7" width="1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100" customWidth="1"/>
    <col min="15" max="16" width="19.33203125" style="100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1" width="12.6640625" style="55" customWidth="1"/>
    <col min="22" max="25" width="9.33203125" style="22" customWidth="1"/>
    <col min="26" max="26" width="11.33203125" style="22" customWidth="1"/>
    <col min="27" max="16384" width="9.33203125" style="22"/>
  </cols>
  <sheetData>
    <row r="1" spans="1:27" s="75" customFormat="1" ht="19.5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5"/>
    </row>
    <row r="2" spans="1:27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14" t="s">
        <v>17</v>
      </c>
      <c r="Y2" s="73" t="s">
        <v>9</v>
      </c>
      <c r="Z2" s="73" t="s">
        <v>16</v>
      </c>
      <c r="AA2" s="73" t="s">
        <v>17</v>
      </c>
    </row>
    <row r="3" spans="1:27" ht="25.5" customHeight="1" thickBot="1" x14ac:dyDescent="0.25">
      <c r="A3" s="142" t="s">
        <v>23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5"/>
      <c r="O3" s="5"/>
      <c r="P3" s="5"/>
      <c r="Q3" s="3"/>
      <c r="R3" s="15" t="str">
        <f>IF(ISERROR(N3/Q3),"-",N3/Q3)</f>
        <v>-</v>
      </c>
      <c r="S3" s="3"/>
      <c r="T3" s="3"/>
      <c r="U3" s="16" t="str">
        <f>IF(ISERROR(N3/T3),"-",N3/T3)</f>
        <v>-</v>
      </c>
      <c r="Y3" s="22" t="s">
        <v>35</v>
      </c>
    </row>
    <row r="4" spans="1:27" ht="18.75" customHeight="1" x14ac:dyDescent="0.2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95"/>
      <c r="O4" s="95"/>
      <c r="P4" s="95"/>
      <c r="Q4" s="80"/>
      <c r="R4" s="82"/>
      <c r="S4" s="80"/>
      <c r="T4" s="80"/>
      <c r="U4" s="96"/>
    </row>
    <row r="5" spans="1:27" x14ac:dyDescent="0.2">
      <c r="A5" s="143" t="s">
        <v>24</v>
      </c>
      <c r="B5" s="6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8"/>
      <c r="O5" s="8"/>
      <c r="P5" s="8"/>
      <c r="Q5" s="7"/>
      <c r="R5" s="17" t="str">
        <f>IF(ISERROR(N5/Q5),"-",N5/Q5)</f>
        <v>-</v>
      </c>
      <c r="S5" s="7"/>
      <c r="T5" s="7"/>
      <c r="U5" s="18" t="str">
        <f>IF(ISERROR(N5/T5),"-",N5/T5)</f>
        <v>-</v>
      </c>
      <c r="Z5" s="22" t="s">
        <v>104</v>
      </c>
      <c r="AA5" s="22" t="s">
        <v>106</v>
      </c>
    </row>
    <row r="6" spans="1:27" x14ac:dyDescent="0.2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7"/>
      <c r="R6" s="17" t="str">
        <f t="shared" ref="R6:R49" si="0">IF(ISERROR(N6/Q6),"-",N6/Q6)</f>
        <v>-</v>
      </c>
      <c r="S6" s="7"/>
      <c r="T6" s="7"/>
      <c r="U6" s="18" t="str">
        <f t="shared" ref="U6:U49" si="1">IF(ISERROR(N6/T6),"-",N6/T6)</f>
        <v>-</v>
      </c>
      <c r="Z6" s="22" t="s">
        <v>105</v>
      </c>
      <c r="AA6" s="22" t="s">
        <v>107</v>
      </c>
    </row>
    <row r="7" spans="1:27" x14ac:dyDescent="0.2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  <c r="Q7" s="7"/>
      <c r="R7" s="17" t="str">
        <f t="shared" si="0"/>
        <v>-</v>
      </c>
      <c r="S7" s="7"/>
      <c r="T7" s="7"/>
      <c r="U7" s="18" t="str">
        <f t="shared" si="1"/>
        <v>-</v>
      </c>
      <c r="AA7" s="22" t="s">
        <v>108</v>
      </c>
    </row>
    <row r="8" spans="1:27" x14ac:dyDescent="0.2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  <c r="Q8" s="7"/>
      <c r="R8" s="17" t="str">
        <f t="shared" si="0"/>
        <v>-</v>
      </c>
      <c r="S8" s="7"/>
      <c r="T8" s="7"/>
      <c r="U8" s="18" t="str">
        <f t="shared" si="1"/>
        <v>-</v>
      </c>
      <c r="AA8" s="22" t="s">
        <v>109</v>
      </c>
    </row>
    <row r="9" spans="1:27" x14ac:dyDescent="0.2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  <c r="Q9" s="7"/>
      <c r="R9" s="17" t="str">
        <f t="shared" si="0"/>
        <v>-</v>
      </c>
      <c r="S9" s="7"/>
      <c r="T9" s="7"/>
      <c r="U9" s="18" t="str">
        <f t="shared" si="1"/>
        <v>-</v>
      </c>
      <c r="AA9" s="22" t="s">
        <v>110</v>
      </c>
    </row>
    <row r="10" spans="1:27" x14ac:dyDescent="0.2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8"/>
      <c r="P10" s="8"/>
      <c r="Q10" s="7"/>
      <c r="R10" s="17" t="str">
        <f t="shared" si="0"/>
        <v>-</v>
      </c>
      <c r="S10" s="7"/>
      <c r="T10" s="7"/>
      <c r="U10" s="18" t="str">
        <f t="shared" si="1"/>
        <v>-</v>
      </c>
    </row>
    <row r="11" spans="1:27" x14ac:dyDescent="0.2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8"/>
      <c r="O11" s="8"/>
      <c r="P11" s="8"/>
      <c r="Q11" s="7"/>
      <c r="R11" s="17" t="str">
        <f t="shared" si="0"/>
        <v>-</v>
      </c>
      <c r="S11" s="7"/>
      <c r="T11" s="7"/>
      <c r="U11" s="18" t="str">
        <f t="shared" si="1"/>
        <v>-</v>
      </c>
    </row>
    <row r="12" spans="1:27" x14ac:dyDescent="0.2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  <c r="O12" s="8"/>
      <c r="P12" s="8"/>
      <c r="Q12" s="7"/>
      <c r="R12" s="17" t="str">
        <f t="shared" si="0"/>
        <v>-</v>
      </c>
      <c r="S12" s="7"/>
      <c r="T12" s="7"/>
      <c r="U12" s="18" t="str">
        <f t="shared" si="1"/>
        <v>-</v>
      </c>
    </row>
    <row r="13" spans="1:27" x14ac:dyDescent="0.2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8"/>
      <c r="O13" s="8"/>
      <c r="P13" s="8"/>
      <c r="Q13" s="7"/>
      <c r="R13" s="17" t="str">
        <f t="shared" si="0"/>
        <v>-</v>
      </c>
      <c r="S13" s="7"/>
      <c r="T13" s="7"/>
      <c r="U13" s="18" t="str">
        <f t="shared" si="1"/>
        <v>-</v>
      </c>
    </row>
    <row r="14" spans="1:27" x14ac:dyDescent="0.2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8"/>
      <c r="O14" s="8"/>
      <c r="P14" s="8"/>
      <c r="Q14" s="7"/>
      <c r="R14" s="17" t="str">
        <f t="shared" si="0"/>
        <v>-</v>
      </c>
      <c r="S14" s="7"/>
      <c r="T14" s="7"/>
      <c r="U14" s="18" t="str">
        <f t="shared" si="1"/>
        <v>-</v>
      </c>
    </row>
    <row r="15" spans="1:27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8"/>
      <c r="P15" s="8"/>
      <c r="Q15" s="7"/>
      <c r="R15" s="17" t="str">
        <f t="shared" si="0"/>
        <v>-</v>
      </c>
      <c r="S15" s="7"/>
      <c r="T15" s="7"/>
      <c r="U15" s="18" t="str">
        <f t="shared" si="1"/>
        <v>-</v>
      </c>
    </row>
    <row r="16" spans="1:27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8"/>
      <c r="O16" s="8"/>
      <c r="P16" s="8"/>
      <c r="Q16" s="7"/>
      <c r="R16" s="17" t="str">
        <f t="shared" si="0"/>
        <v>-</v>
      </c>
      <c r="S16" s="7"/>
      <c r="T16" s="7"/>
      <c r="U16" s="18" t="str">
        <f t="shared" si="1"/>
        <v>-</v>
      </c>
    </row>
    <row r="17" spans="1:21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8"/>
      <c r="O17" s="8"/>
      <c r="P17" s="8"/>
      <c r="Q17" s="7"/>
      <c r="R17" s="17" t="str">
        <f t="shared" si="0"/>
        <v>-</v>
      </c>
      <c r="S17" s="7"/>
      <c r="T17" s="7"/>
      <c r="U17" s="18" t="str">
        <f t="shared" si="1"/>
        <v>-</v>
      </c>
    </row>
    <row r="18" spans="1:21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8"/>
      <c r="O18" s="8"/>
      <c r="P18" s="8"/>
      <c r="Q18" s="7"/>
      <c r="R18" s="17" t="str">
        <f t="shared" si="0"/>
        <v>-</v>
      </c>
      <c r="S18" s="7"/>
      <c r="T18" s="7"/>
      <c r="U18" s="18" t="str">
        <f t="shared" si="1"/>
        <v>-</v>
      </c>
    </row>
    <row r="19" spans="1:21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8"/>
      <c r="O19" s="8"/>
      <c r="P19" s="8"/>
      <c r="Q19" s="7"/>
      <c r="R19" s="17" t="str">
        <f t="shared" si="0"/>
        <v>-</v>
      </c>
      <c r="S19" s="7"/>
      <c r="T19" s="7"/>
      <c r="U19" s="18" t="str">
        <f t="shared" si="1"/>
        <v>-</v>
      </c>
    </row>
    <row r="20" spans="1:21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8"/>
      <c r="O20" s="8"/>
      <c r="P20" s="8"/>
      <c r="Q20" s="7"/>
      <c r="R20" s="17" t="str">
        <f t="shared" si="0"/>
        <v>-</v>
      </c>
      <c r="S20" s="7"/>
      <c r="T20" s="7"/>
      <c r="U20" s="18" t="str">
        <f t="shared" si="1"/>
        <v>-</v>
      </c>
    </row>
    <row r="21" spans="1:21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8"/>
      <c r="O21" s="8"/>
      <c r="P21" s="8"/>
      <c r="Q21" s="7"/>
      <c r="R21" s="17" t="str">
        <f t="shared" si="0"/>
        <v>-</v>
      </c>
      <c r="S21" s="7"/>
      <c r="T21" s="7"/>
      <c r="U21" s="18" t="str">
        <f t="shared" si="1"/>
        <v>-</v>
      </c>
    </row>
    <row r="22" spans="1:21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8"/>
      <c r="P22" s="8"/>
      <c r="Q22" s="7"/>
      <c r="R22" s="17" t="str">
        <f t="shared" si="0"/>
        <v>-</v>
      </c>
      <c r="S22" s="7"/>
      <c r="T22" s="7"/>
      <c r="U22" s="18" t="str">
        <f t="shared" si="1"/>
        <v>-</v>
      </c>
    </row>
    <row r="23" spans="1:21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8"/>
      <c r="O23" s="8"/>
      <c r="P23" s="8"/>
      <c r="Q23" s="7"/>
      <c r="R23" s="17" t="str">
        <f t="shared" si="0"/>
        <v>-</v>
      </c>
      <c r="S23" s="7"/>
      <c r="T23" s="7"/>
      <c r="U23" s="18" t="str">
        <f t="shared" si="1"/>
        <v>-</v>
      </c>
    </row>
    <row r="24" spans="1:21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8"/>
      <c r="O24" s="8"/>
      <c r="P24" s="8"/>
      <c r="Q24" s="7"/>
      <c r="R24" s="17" t="str">
        <f t="shared" si="0"/>
        <v>-</v>
      </c>
      <c r="S24" s="7"/>
      <c r="T24" s="7"/>
      <c r="U24" s="18" t="str">
        <f t="shared" si="1"/>
        <v>-</v>
      </c>
    </row>
    <row r="25" spans="1:21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8"/>
      <c r="O25" s="8"/>
      <c r="P25" s="8"/>
      <c r="Q25" s="7"/>
      <c r="R25" s="17" t="str">
        <f t="shared" si="0"/>
        <v>-</v>
      </c>
      <c r="S25" s="7"/>
      <c r="T25" s="7"/>
      <c r="U25" s="18" t="str">
        <f t="shared" si="1"/>
        <v>-</v>
      </c>
    </row>
    <row r="26" spans="1:21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8"/>
      <c r="O26" s="8"/>
      <c r="P26" s="8"/>
      <c r="Q26" s="7"/>
      <c r="R26" s="17" t="str">
        <f t="shared" si="0"/>
        <v>-</v>
      </c>
      <c r="S26" s="7"/>
      <c r="T26" s="7"/>
      <c r="U26" s="18" t="str">
        <f t="shared" si="1"/>
        <v>-</v>
      </c>
    </row>
    <row r="27" spans="1:21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8"/>
      <c r="O27" s="8"/>
      <c r="P27" s="8"/>
      <c r="Q27" s="7"/>
      <c r="R27" s="17" t="str">
        <f t="shared" si="0"/>
        <v>-</v>
      </c>
      <c r="S27" s="7"/>
      <c r="T27" s="7"/>
      <c r="U27" s="18" t="str">
        <f t="shared" si="1"/>
        <v>-</v>
      </c>
    </row>
    <row r="28" spans="1:21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8"/>
      <c r="O28" s="8"/>
      <c r="P28" s="8"/>
      <c r="Q28" s="7"/>
      <c r="R28" s="17" t="str">
        <f t="shared" si="0"/>
        <v>-</v>
      </c>
      <c r="S28" s="7"/>
      <c r="T28" s="7"/>
      <c r="U28" s="18" t="str">
        <f t="shared" si="1"/>
        <v>-</v>
      </c>
    </row>
    <row r="29" spans="1:21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8"/>
      <c r="O29" s="8"/>
      <c r="P29" s="8"/>
      <c r="Q29" s="7"/>
      <c r="R29" s="17" t="str">
        <f t="shared" si="0"/>
        <v>-</v>
      </c>
      <c r="S29" s="7"/>
      <c r="T29" s="7"/>
      <c r="U29" s="18" t="str">
        <f t="shared" si="1"/>
        <v>-</v>
      </c>
    </row>
    <row r="30" spans="1:21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8"/>
      <c r="O30" s="8"/>
      <c r="P30" s="8"/>
      <c r="Q30" s="7"/>
      <c r="R30" s="17" t="str">
        <f t="shared" si="0"/>
        <v>-</v>
      </c>
      <c r="S30" s="7"/>
      <c r="T30" s="7"/>
      <c r="U30" s="18" t="str">
        <f t="shared" si="1"/>
        <v>-</v>
      </c>
    </row>
    <row r="31" spans="1:21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8"/>
      <c r="O31" s="8"/>
      <c r="P31" s="8"/>
      <c r="Q31" s="7"/>
      <c r="R31" s="17" t="str">
        <f t="shared" si="0"/>
        <v>-</v>
      </c>
      <c r="S31" s="7"/>
      <c r="T31" s="7"/>
      <c r="U31" s="18" t="str">
        <f t="shared" si="1"/>
        <v>-</v>
      </c>
    </row>
    <row r="32" spans="1:21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8"/>
      <c r="O32" s="8"/>
      <c r="P32" s="8"/>
      <c r="Q32" s="7"/>
      <c r="R32" s="17" t="str">
        <f t="shared" si="0"/>
        <v>-</v>
      </c>
      <c r="S32" s="7"/>
      <c r="T32" s="7"/>
      <c r="U32" s="18" t="str">
        <f t="shared" si="1"/>
        <v>-</v>
      </c>
    </row>
    <row r="33" spans="1:21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8"/>
      <c r="O33" s="8"/>
      <c r="P33" s="8"/>
      <c r="Q33" s="7"/>
      <c r="R33" s="17" t="str">
        <f t="shared" si="0"/>
        <v>-</v>
      </c>
      <c r="S33" s="7"/>
      <c r="T33" s="7"/>
      <c r="U33" s="18" t="str">
        <f t="shared" si="1"/>
        <v>-</v>
      </c>
    </row>
    <row r="34" spans="1:21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8"/>
      <c r="O34" s="8"/>
      <c r="P34" s="8"/>
      <c r="Q34" s="7"/>
      <c r="R34" s="17" t="str">
        <f t="shared" si="0"/>
        <v>-</v>
      </c>
      <c r="S34" s="7"/>
      <c r="T34" s="7"/>
      <c r="U34" s="18" t="str">
        <f t="shared" si="1"/>
        <v>-</v>
      </c>
    </row>
    <row r="35" spans="1:21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8"/>
      <c r="O35" s="8"/>
      <c r="P35" s="8"/>
      <c r="Q35" s="7"/>
      <c r="R35" s="17" t="str">
        <f t="shared" si="0"/>
        <v>-</v>
      </c>
      <c r="S35" s="7"/>
      <c r="T35" s="7"/>
      <c r="U35" s="18" t="str">
        <f t="shared" si="1"/>
        <v>-</v>
      </c>
    </row>
    <row r="36" spans="1:21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8"/>
      <c r="O36" s="8"/>
      <c r="P36" s="8"/>
      <c r="Q36" s="7"/>
      <c r="R36" s="17" t="str">
        <f t="shared" si="0"/>
        <v>-</v>
      </c>
      <c r="S36" s="7"/>
      <c r="T36" s="7"/>
      <c r="U36" s="18" t="str">
        <f t="shared" si="1"/>
        <v>-</v>
      </c>
    </row>
    <row r="37" spans="1:21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8"/>
      <c r="O37" s="8"/>
      <c r="P37" s="8"/>
      <c r="Q37" s="7"/>
      <c r="R37" s="17" t="str">
        <f t="shared" si="0"/>
        <v>-</v>
      </c>
      <c r="S37" s="7"/>
      <c r="T37" s="7"/>
      <c r="U37" s="18" t="str">
        <f t="shared" si="1"/>
        <v>-</v>
      </c>
    </row>
    <row r="38" spans="1:21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8"/>
      <c r="O38" s="8"/>
      <c r="P38" s="8"/>
      <c r="Q38" s="7"/>
      <c r="R38" s="17" t="str">
        <f t="shared" si="0"/>
        <v>-</v>
      </c>
      <c r="S38" s="7"/>
      <c r="T38" s="7"/>
      <c r="U38" s="18" t="str">
        <f t="shared" si="1"/>
        <v>-</v>
      </c>
    </row>
    <row r="39" spans="1:21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8"/>
      <c r="O39" s="8"/>
      <c r="P39" s="8"/>
      <c r="Q39" s="7"/>
      <c r="R39" s="17" t="str">
        <f t="shared" si="0"/>
        <v>-</v>
      </c>
      <c r="S39" s="7"/>
      <c r="T39" s="7"/>
      <c r="U39" s="18" t="str">
        <f t="shared" si="1"/>
        <v>-</v>
      </c>
    </row>
    <row r="40" spans="1:21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8"/>
      <c r="O40" s="8"/>
      <c r="P40" s="8"/>
      <c r="Q40" s="7"/>
      <c r="R40" s="17" t="str">
        <f t="shared" si="0"/>
        <v>-</v>
      </c>
      <c r="S40" s="7"/>
      <c r="T40" s="7"/>
      <c r="U40" s="18" t="str">
        <f t="shared" si="1"/>
        <v>-</v>
      </c>
    </row>
    <row r="41" spans="1:21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8"/>
      <c r="O41" s="8"/>
      <c r="P41" s="8"/>
      <c r="Q41" s="7"/>
      <c r="R41" s="17" t="str">
        <f t="shared" si="0"/>
        <v>-</v>
      </c>
      <c r="S41" s="7"/>
      <c r="T41" s="7"/>
      <c r="U41" s="18" t="str">
        <f t="shared" si="1"/>
        <v>-</v>
      </c>
    </row>
    <row r="42" spans="1:21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8"/>
      <c r="O42" s="8"/>
      <c r="P42" s="8"/>
      <c r="Q42" s="7"/>
      <c r="R42" s="17" t="str">
        <f t="shared" si="0"/>
        <v>-</v>
      </c>
      <c r="S42" s="7"/>
      <c r="T42" s="7"/>
      <c r="U42" s="18" t="str">
        <f t="shared" si="1"/>
        <v>-</v>
      </c>
    </row>
    <row r="43" spans="1:21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8"/>
      <c r="O43" s="8"/>
      <c r="P43" s="8"/>
      <c r="Q43" s="7"/>
      <c r="R43" s="17" t="str">
        <f t="shared" si="0"/>
        <v>-</v>
      </c>
      <c r="S43" s="7"/>
      <c r="T43" s="7"/>
      <c r="U43" s="18" t="str">
        <f t="shared" si="1"/>
        <v>-</v>
      </c>
    </row>
    <row r="44" spans="1:21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8"/>
      <c r="O44" s="8"/>
      <c r="P44" s="8"/>
      <c r="Q44" s="7"/>
      <c r="R44" s="17" t="str">
        <f t="shared" si="0"/>
        <v>-</v>
      </c>
      <c r="S44" s="7"/>
      <c r="T44" s="7"/>
      <c r="U44" s="18" t="str">
        <f t="shared" si="1"/>
        <v>-</v>
      </c>
    </row>
    <row r="45" spans="1:21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8"/>
      <c r="O45" s="8"/>
      <c r="P45" s="8"/>
      <c r="Q45" s="7"/>
      <c r="R45" s="17" t="str">
        <f t="shared" si="0"/>
        <v>-</v>
      </c>
      <c r="S45" s="7"/>
      <c r="T45" s="7"/>
      <c r="U45" s="18" t="str">
        <f t="shared" si="1"/>
        <v>-</v>
      </c>
    </row>
    <row r="46" spans="1:21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  <c r="P46" s="8"/>
      <c r="Q46" s="7"/>
      <c r="R46" s="17" t="str">
        <f t="shared" si="0"/>
        <v>-</v>
      </c>
      <c r="S46" s="7"/>
      <c r="T46" s="7"/>
      <c r="U46" s="18" t="str">
        <f t="shared" si="1"/>
        <v>-</v>
      </c>
    </row>
    <row r="47" spans="1:21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8"/>
      <c r="O47" s="8"/>
      <c r="P47" s="8"/>
      <c r="Q47" s="7"/>
      <c r="R47" s="17" t="str">
        <f t="shared" si="0"/>
        <v>-</v>
      </c>
      <c r="S47" s="7"/>
      <c r="T47" s="7"/>
      <c r="U47" s="18" t="str">
        <f t="shared" si="1"/>
        <v>-</v>
      </c>
    </row>
    <row r="48" spans="1:21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8"/>
      <c r="O48" s="8"/>
      <c r="P48" s="8"/>
      <c r="Q48" s="7"/>
      <c r="R48" s="17" t="str">
        <f t="shared" si="0"/>
        <v>-</v>
      </c>
      <c r="S48" s="7"/>
      <c r="T48" s="7"/>
      <c r="U48" s="18" t="str">
        <f t="shared" si="1"/>
        <v>-</v>
      </c>
    </row>
    <row r="49" spans="1:21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8"/>
      <c r="O49" s="8"/>
      <c r="P49" s="8"/>
      <c r="Q49" s="7"/>
      <c r="R49" s="17" t="str">
        <f t="shared" si="0"/>
        <v>-</v>
      </c>
      <c r="S49" s="7"/>
      <c r="T49" s="7"/>
      <c r="U49" s="18" t="str">
        <f t="shared" si="1"/>
        <v>-</v>
      </c>
    </row>
    <row r="50" spans="1:21" ht="13.5" thickBot="1" x14ac:dyDescent="0.2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97"/>
      <c r="O50" s="97"/>
      <c r="P50" s="97"/>
      <c r="Q50" s="86"/>
      <c r="R50" s="88"/>
      <c r="S50" s="86"/>
      <c r="T50" s="86"/>
      <c r="U50" s="98"/>
    </row>
    <row r="51" spans="1:21" s="21" customFormat="1" ht="15.75" x14ac:dyDescent="0.25">
      <c r="A51" s="91"/>
      <c r="B51" s="19" t="s">
        <v>27</v>
      </c>
      <c r="C51" s="19"/>
      <c r="D51" s="20"/>
      <c r="L51" s="144" t="s">
        <v>28</v>
      </c>
      <c r="M51" s="144"/>
      <c r="R51" s="32"/>
      <c r="S51" s="20"/>
      <c r="T51" s="20"/>
      <c r="U51" s="62"/>
    </row>
    <row r="52" spans="1:21" ht="15.75" x14ac:dyDescent="0.25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48" t="s">
        <v>21</v>
      </c>
      <c r="M52" s="148"/>
      <c r="N52" s="33">
        <f>COUNTIF(K5:K49,"&lt;3")</f>
        <v>0</v>
      </c>
      <c r="O52" s="33"/>
      <c r="P52" s="33"/>
      <c r="R52" s="34"/>
      <c r="S52" s="30"/>
      <c r="T52" s="30"/>
      <c r="U52" s="63"/>
    </row>
    <row r="53" spans="1:21" x14ac:dyDescent="0.2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35">
        <f t="array" ref="N53">DMIN(B2:U49,"$/ Land SQ FT",Y2:Y3)</f>
        <v>0</v>
      </c>
      <c r="O53" s="35"/>
      <c r="P53" s="35"/>
      <c r="Q53" s="36" t="s">
        <v>30</v>
      </c>
      <c r="R53" s="34">
        <f t="array" ref="R53">DMAX(B2:U49,"$/ Land SQ FT",Y2:Y3)</f>
        <v>0</v>
      </c>
      <c r="S53" s="30"/>
      <c r="T53" s="30"/>
      <c r="U53" s="63"/>
    </row>
    <row r="54" spans="1:21" x14ac:dyDescent="0.2">
      <c r="A54" s="92"/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37">
        <f t="array" ref="N54">DMIN(B2:U49,"$/ Land Unit", Y2:Y3)</f>
        <v>0</v>
      </c>
      <c r="O54" s="37"/>
      <c r="P54" s="37"/>
      <c r="Q54" s="36" t="s">
        <v>30</v>
      </c>
      <c r="R54" s="34">
        <f t="array" ref="R54">DMAX(B2:U49,"$/ Land Unit",Y2:Y3)</f>
        <v>0</v>
      </c>
      <c r="S54" s="30"/>
      <c r="T54" s="30"/>
      <c r="U54" s="63"/>
    </row>
    <row r="55" spans="1:21" x14ac:dyDescent="0.2">
      <c r="A55" s="92"/>
      <c r="B55" s="23" t="s">
        <v>31</v>
      </c>
      <c r="C55" s="23"/>
      <c r="D55" s="39" t="str">
        <f>IF(ISERROR(AVERAGE(R5:R49)),"-",AVERAGE(R5:R49))</f>
        <v>-</v>
      </c>
      <c r="H55" s="26"/>
      <c r="I55" s="23"/>
      <c r="J55" s="23"/>
      <c r="L55" s="148" t="s">
        <v>31</v>
      </c>
      <c r="M55" s="148"/>
      <c r="N55" s="40" t="str">
        <f t="array" ref="N55">IF(ISERROR(DAVERAGE(B2:U49,"$/ Land SQ FT",Y2:Y3)),"-",DAVERAGE(B2:U49,"$/ Land SQ FT",Y2:Y3))</f>
        <v>-</v>
      </c>
      <c r="O55" s="40"/>
      <c r="P55" s="40"/>
      <c r="Q55" s="30"/>
      <c r="R55" s="34"/>
      <c r="S55" s="30"/>
      <c r="T55" s="30"/>
      <c r="U55" s="63"/>
    </row>
    <row r="56" spans="1:21" x14ac:dyDescent="0.2">
      <c r="A56" s="92"/>
      <c r="B56" s="23" t="s">
        <v>32</v>
      </c>
      <c r="C56" s="23"/>
      <c r="D56" s="39" t="str">
        <f>IF(ISERROR(MEDIAN(R5:R49)),"-",MEDIAN(R5:R49))</f>
        <v>-</v>
      </c>
      <c r="H56" s="26"/>
      <c r="I56" s="23"/>
      <c r="J56" s="23"/>
      <c r="L56" s="148" t="s">
        <v>32</v>
      </c>
      <c r="M56" s="148"/>
      <c r="N56" s="41" t="str">
        <f t="array" ref="N56">IF(ISERROR(MEDIAN(IF(K5:K49&lt;3,R5:R49))),"-",MEDIAN(IF(K5:K49&lt;3,R5:R49)))</f>
        <v>-</v>
      </c>
      <c r="O56" s="41"/>
      <c r="P56" s="41"/>
      <c r="Q56" s="30"/>
      <c r="R56" s="34"/>
      <c r="S56" s="30"/>
      <c r="T56" s="30"/>
      <c r="U56" s="63"/>
    </row>
    <row r="57" spans="1:21" x14ac:dyDescent="0.2">
      <c r="A57" s="92"/>
      <c r="B57" s="23" t="s">
        <v>33</v>
      </c>
      <c r="C57" s="23"/>
      <c r="D57" s="39" t="str">
        <f>IF(ISERROR(AVERAGE(U5:U49)),"-",AVERAGE(U5:U49))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0" t="str">
        <f t="array" ref="N57">IF(ISERROR(DAVERAGE(B2:U49,"$/ Land Unit",Y2:Y3)),"-",DAVERAGE(B2:U49,"$/ Land Unit",Y2:Y3))</f>
        <v>-</v>
      </c>
      <c r="O57" s="40"/>
      <c r="P57" s="40"/>
      <c r="Q57" s="30"/>
      <c r="R57" s="34"/>
      <c r="S57" s="30"/>
      <c r="T57" s="30"/>
      <c r="U57" s="63"/>
    </row>
    <row r="58" spans="1:21" x14ac:dyDescent="0.2">
      <c r="A58" s="92"/>
      <c r="B58" s="31" t="s">
        <v>34</v>
      </c>
      <c r="C58" s="31"/>
      <c r="D58" s="39" t="str">
        <f>IF(ISERROR(MEDIAN(U5:U49)),"-",MEDIAN(U5:U49))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1" t="str">
        <f t="array" ref="N58">IF(ISERROR(MEDIAN(IF(K5:K49&lt;3,U5:U49))),"-",MEDIAN(IF(K5:K49&lt;3,U5:U49)))</f>
        <v>-</v>
      </c>
      <c r="O58" s="41"/>
      <c r="P58" s="41"/>
      <c r="Q58" s="30"/>
      <c r="R58" s="34"/>
      <c r="S58" s="34"/>
      <c r="T58" s="30"/>
      <c r="U58" s="63"/>
    </row>
    <row r="59" spans="1:21" x14ac:dyDescent="0.2">
      <c r="A59" s="92"/>
      <c r="D59" s="30"/>
      <c r="E59" s="29"/>
      <c r="F59" s="29"/>
      <c r="G59" s="29"/>
      <c r="H59" s="30"/>
      <c r="J59" s="30"/>
      <c r="K59" s="30"/>
      <c r="L59" s="37"/>
      <c r="N59" s="37"/>
      <c r="O59" s="37"/>
      <c r="P59" s="37"/>
      <c r="Q59" s="30"/>
      <c r="R59" s="34"/>
      <c r="S59" s="30"/>
      <c r="T59" s="30"/>
      <c r="U59" s="63"/>
    </row>
    <row r="60" spans="1:21" ht="13.5" thickBot="1" x14ac:dyDescent="0.25">
      <c r="A60" s="93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99"/>
      <c r="O60" s="99"/>
      <c r="P60" s="99"/>
      <c r="Q60" s="65"/>
      <c r="R60" s="67"/>
      <c r="S60" s="65"/>
      <c r="T60" s="65"/>
      <c r="U60" s="68"/>
    </row>
    <row r="61" spans="1:21" ht="13.5" thickTop="1" x14ac:dyDescent="0.2"/>
  </sheetData>
  <sheetProtection password="8408" sheet="1" objects="1" scenarios="1" insertColumns="0" insertRows="0"/>
  <mergeCells count="16">
    <mergeCell ref="Q1:U1"/>
    <mergeCell ref="N1:P1"/>
    <mergeCell ref="A3:A4"/>
    <mergeCell ref="A5:A49"/>
    <mergeCell ref="L51:M51"/>
    <mergeCell ref="L52:M52"/>
    <mergeCell ref="D1:I1"/>
    <mergeCell ref="J1:L1"/>
    <mergeCell ref="L57:M57"/>
    <mergeCell ref="L58:M58"/>
    <mergeCell ref="H53:I53"/>
    <mergeCell ref="H54:I54"/>
    <mergeCell ref="L53:M53"/>
    <mergeCell ref="L54:M54"/>
    <mergeCell ref="L55:M55"/>
    <mergeCell ref="L56:M56"/>
  </mergeCells>
  <phoneticPr fontId="4" type="noConversion"/>
  <dataValidations count="2">
    <dataValidation type="list" allowBlank="1" showInputMessage="1" showErrorMessage="1" sqref="L3 L5:L49">
      <formula1>$Z$5:$Z$6</formula1>
    </dataValidation>
    <dataValidation type="list" allowBlank="1" showInputMessage="1" showErrorMessage="1" sqref="S3 S5:S49">
      <formula1>$AA$5:$AA$9</formula1>
    </dataValidation>
  </dataValidations>
  <printOptions horizontalCentered="1"/>
  <pageMargins left="0.25" right="0.25" top="0.5" bottom="0.25" header="0.25" footer="0.5"/>
  <pageSetup scale="52" orientation="landscape" horizontalDpi="300" verticalDpi="300" r:id="rId1"/>
  <headerFooter alignWithMargins="0">
    <oddHeader>&amp;C&amp;"Times New Roman,Bold"&amp;14CODE 41 REQUEST: DATA ANALYSIS TEMPLATE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4"/>
  <sheetViews>
    <sheetView topLeftCell="H1" zoomScale="80" workbookViewId="0">
      <selection activeCell="W3" sqref="W3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7" width="16.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94" customWidth="1"/>
    <col min="15" max="16" width="19.33203125" style="94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7" width="12.6640625" style="55" customWidth="1"/>
    <col min="28" max="16384" width="9.33203125" style="22"/>
  </cols>
  <sheetData>
    <row r="1" spans="1:33" s="75" customFormat="1" ht="19.5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 t="s">
        <v>9</v>
      </c>
      <c r="AF2" s="73" t="s">
        <v>16</v>
      </c>
      <c r="AG2" s="73" t="s">
        <v>17</v>
      </c>
    </row>
    <row r="3" spans="1:33" ht="25.5" customHeight="1" thickBot="1" x14ac:dyDescent="0.25">
      <c r="A3" s="142" t="s">
        <v>23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>IF(ISERROR(N3/Q3),"-",N3/Q3)</f>
        <v>-</v>
      </c>
      <c r="S3" s="3"/>
      <c r="T3" s="3"/>
      <c r="U3" s="51" t="str">
        <f>IF(ISERROR(N3/T3),"-",N3/T3)</f>
        <v>-</v>
      </c>
      <c r="V3" s="137"/>
      <c r="W3" s="137"/>
      <c r="X3" s="69"/>
      <c r="Y3" s="69"/>
      <c r="Z3" s="69"/>
      <c r="AA3" s="16" t="str">
        <f>IF(ISERROR(N3/X3),"-",N3/X3)</f>
        <v>-</v>
      </c>
      <c r="AE3" s="22" t="s">
        <v>35</v>
      </c>
    </row>
    <row r="4" spans="1:33" ht="18.75" customHeight="1" x14ac:dyDescent="0.2">
      <c r="A4" s="142"/>
      <c r="B4" s="49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  <c r="O4" s="81"/>
      <c r="P4" s="81"/>
      <c r="Q4" s="80"/>
      <c r="R4" s="82"/>
      <c r="S4" s="80"/>
      <c r="T4" s="80"/>
      <c r="U4" s="82"/>
      <c r="V4" s="119"/>
      <c r="W4" s="119"/>
      <c r="X4" s="83"/>
      <c r="Y4" s="83"/>
      <c r="Z4" s="83"/>
      <c r="AA4" s="84"/>
    </row>
    <row r="5" spans="1:33" x14ac:dyDescent="0.2">
      <c r="A5" s="143" t="s">
        <v>24</v>
      </c>
      <c r="B5" s="6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43"/>
      <c r="O5" s="43"/>
      <c r="P5" s="43"/>
      <c r="Q5" s="7"/>
      <c r="R5" s="17" t="str">
        <f t="shared" ref="R5:R49" si="0">IF(ISERROR(N5/Q5),"-",N5/Q5)</f>
        <v>-</v>
      </c>
      <c r="S5" s="7"/>
      <c r="T5" s="7"/>
      <c r="U5" s="52" t="str">
        <f t="shared" ref="U5:U49" si="1">IF(ISERROR(N5/T5),"-",N5/T5)</f>
        <v>-</v>
      </c>
      <c r="V5" s="136"/>
      <c r="W5" s="136"/>
      <c r="X5" s="70"/>
      <c r="Y5" s="70"/>
      <c r="Z5" s="70"/>
      <c r="AA5" s="53" t="str">
        <f>IF(ISERROR(N5/X5),"-",N5/X5)</f>
        <v>-</v>
      </c>
      <c r="AF5" s="22" t="s">
        <v>104</v>
      </c>
      <c r="AG5" s="22" t="s">
        <v>106</v>
      </c>
    </row>
    <row r="6" spans="1:33" x14ac:dyDescent="0.2">
      <c r="A6" s="143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43"/>
      <c r="O6" s="43"/>
      <c r="P6" s="43"/>
      <c r="Q6" s="7"/>
      <c r="R6" s="17" t="str">
        <f t="shared" si="0"/>
        <v>-</v>
      </c>
      <c r="S6" s="7"/>
      <c r="T6" s="7"/>
      <c r="U6" s="52" t="str">
        <f t="shared" si="1"/>
        <v>-</v>
      </c>
      <c r="V6" s="136"/>
      <c r="W6" s="136"/>
      <c r="X6" s="70"/>
      <c r="Y6" s="70"/>
      <c r="Z6" s="70"/>
      <c r="AA6" s="53" t="str">
        <f t="shared" ref="AA6:AA49" si="2">IF(ISERROR(N6/X6),"-",N6/X6)</f>
        <v>-</v>
      </c>
      <c r="AF6" s="22" t="s">
        <v>105</v>
      </c>
      <c r="AG6" s="22" t="s">
        <v>107</v>
      </c>
    </row>
    <row r="7" spans="1:33" x14ac:dyDescent="0.2">
      <c r="A7" s="143"/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43"/>
      <c r="O7" s="43"/>
      <c r="P7" s="43"/>
      <c r="Q7" s="7"/>
      <c r="R7" s="17" t="str">
        <f t="shared" si="0"/>
        <v>-</v>
      </c>
      <c r="S7" s="7"/>
      <c r="T7" s="7"/>
      <c r="U7" s="52" t="str">
        <f t="shared" si="1"/>
        <v>-</v>
      </c>
      <c r="V7" s="136"/>
      <c r="W7" s="136"/>
      <c r="X7" s="70"/>
      <c r="Y7" s="70"/>
      <c r="Z7" s="70"/>
      <c r="AA7" s="53" t="str">
        <f t="shared" si="2"/>
        <v>-</v>
      </c>
      <c r="AG7" s="22" t="s">
        <v>108</v>
      </c>
    </row>
    <row r="8" spans="1:33" x14ac:dyDescent="0.2">
      <c r="A8" s="143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43"/>
      <c r="O8" s="43"/>
      <c r="P8" s="43"/>
      <c r="Q8" s="7"/>
      <c r="R8" s="17" t="str">
        <f t="shared" si="0"/>
        <v>-</v>
      </c>
      <c r="S8" s="7"/>
      <c r="T8" s="7"/>
      <c r="U8" s="52" t="str">
        <f t="shared" si="1"/>
        <v>-</v>
      </c>
      <c r="V8" s="136"/>
      <c r="W8" s="136"/>
      <c r="X8" s="70"/>
      <c r="Y8" s="70"/>
      <c r="Z8" s="70"/>
      <c r="AA8" s="53" t="str">
        <f t="shared" si="2"/>
        <v>-</v>
      </c>
      <c r="AG8" s="22" t="s">
        <v>109</v>
      </c>
    </row>
    <row r="9" spans="1:33" x14ac:dyDescent="0.2">
      <c r="A9" s="143"/>
      <c r="B9" s="6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43"/>
      <c r="O9" s="43"/>
      <c r="P9" s="43"/>
      <c r="Q9" s="7"/>
      <c r="R9" s="17" t="str">
        <f t="shared" si="0"/>
        <v>-</v>
      </c>
      <c r="S9" s="7"/>
      <c r="T9" s="7"/>
      <c r="U9" s="52" t="str">
        <f t="shared" si="1"/>
        <v>-</v>
      </c>
      <c r="V9" s="136"/>
      <c r="W9" s="136"/>
      <c r="X9" s="70"/>
      <c r="Y9" s="71"/>
      <c r="Z9" s="71"/>
      <c r="AA9" s="53" t="str">
        <f t="shared" si="2"/>
        <v>-</v>
      </c>
      <c r="AG9" s="22" t="s">
        <v>110</v>
      </c>
    </row>
    <row r="10" spans="1:33" x14ac:dyDescent="0.2">
      <c r="A10" s="143"/>
      <c r="B10" s="6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43"/>
      <c r="O10" s="43"/>
      <c r="P10" s="43"/>
      <c r="Q10" s="7"/>
      <c r="R10" s="17" t="str">
        <f t="shared" si="0"/>
        <v>-</v>
      </c>
      <c r="S10" s="7"/>
      <c r="T10" s="7"/>
      <c r="U10" s="52" t="str">
        <f t="shared" si="1"/>
        <v>-</v>
      </c>
      <c r="V10" s="136"/>
      <c r="W10" s="136"/>
      <c r="X10" s="70"/>
      <c r="Y10" s="71"/>
      <c r="Z10" s="71"/>
      <c r="AA10" s="53" t="str">
        <f t="shared" si="2"/>
        <v>-</v>
      </c>
    </row>
    <row r="11" spans="1:33" x14ac:dyDescent="0.2">
      <c r="A11" s="143"/>
      <c r="B11" s="6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43"/>
      <c r="O11" s="43"/>
      <c r="P11" s="43"/>
      <c r="Q11" s="7"/>
      <c r="R11" s="17" t="str">
        <f t="shared" si="0"/>
        <v>-</v>
      </c>
      <c r="S11" s="7"/>
      <c r="T11" s="7"/>
      <c r="U11" s="52" t="str">
        <f t="shared" si="1"/>
        <v>-</v>
      </c>
      <c r="V11" s="136"/>
      <c r="W11" s="136"/>
      <c r="X11" s="70"/>
      <c r="Y11" s="71"/>
      <c r="Z11" s="71"/>
      <c r="AA11" s="53" t="str">
        <f t="shared" si="2"/>
        <v>-</v>
      </c>
    </row>
    <row r="12" spans="1:33" x14ac:dyDescent="0.2">
      <c r="A12" s="143"/>
      <c r="B12" s="6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43"/>
      <c r="O12" s="43"/>
      <c r="P12" s="43"/>
      <c r="Q12" s="7"/>
      <c r="R12" s="17" t="str">
        <f t="shared" si="0"/>
        <v>-</v>
      </c>
      <c r="S12" s="7"/>
      <c r="T12" s="7"/>
      <c r="U12" s="52" t="str">
        <f t="shared" si="1"/>
        <v>-</v>
      </c>
      <c r="V12" s="136"/>
      <c r="W12" s="136"/>
      <c r="X12" s="70"/>
      <c r="Y12" s="71"/>
      <c r="Z12" s="71"/>
      <c r="AA12" s="53" t="str">
        <f t="shared" si="2"/>
        <v>-</v>
      </c>
    </row>
    <row r="13" spans="1:33" x14ac:dyDescent="0.2">
      <c r="A13" s="143"/>
      <c r="B13" s="6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43"/>
      <c r="O13" s="43"/>
      <c r="P13" s="43"/>
      <c r="Q13" s="7"/>
      <c r="R13" s="17" t="str">
        <f t="shared" si="0"/>
        <v>-</v>
      </c>
      <c r="S13" s="7"/>
      <c r="T13" s="7"/>
      <c r="U13" s="52" t="str">
        <f t="shared" si="1"/>
        <v>-</v>
      </c>
      <c r="V13" s="136"/>
      <c r="W13" s="136"/>
      <c r="X13" s="70"/>
      <c r="Y13" s="71"/>
      <c r="Z13" s="71"/>
      <c r="AA13" s="53" t="str">
        <f t="shared" si="2"/>
        <v>-</v>
      </c>
    </row>
    <row r="14" spans="1:33" x14ac:dyDescent="0.2">
      <c r="A14" s="143"/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si="0"/>
        <v>-</v>
      </c>
      <c r="S14" s="7"/>
      <c r="T14" s="7"/>
      <c r="U14" s="52" t="str">
        <f t="shared" si="1"/>
        <v>-</v>
      </c>
      <c r="V14" s="136"/>
      <c r="W14" s="136"/>
      <c r="X14" s="70"/>
      <c r="Y14" s="71"/>
      <c r="Z14" s="71"/>
      <c r="AA14" s="53" t="str">
        <f t="shared" si="2"/>
        <v>-</v>
      </c>
    </row>
    <row r="15" spans="1:33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0"/>
        <v>-</v>
      </c>
      <c r="S15" s="7"/>
      <c r="T15" s="7"/>
      <c r="U15" s="52" t="str">
        <f t="shared" si="1"/>
        <v>-</v>
      </c>
      <c r="V15" s="136"/>
      <c r="W15" s="136"/>
      <c r="X15" s="70"/>
      <c r="Y15" s="71"/>
      <c r="Z15" s="71"/>
      <c r="AA15" s="53" t="str">
        <f t="shared" si="2"/>
        <v>-</v>
      </c>
    </row>
    <row r="16" spans="1:33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0"/>
        <v>-</v>
      </c>
      <c r="S16" s="7"/>
      <c r="T16" s="7"/>
      <c r="U16" s="52" t="str">
        <f t="shared" si="1"/>
        <v>-</v>
      </c>
      <c r="V16" s="136"/>
      <c r="W16" s="136"/>
      <c r="X16" s="70"/>
      <c r="Y16" s="71"/>
      <c r="Z16" s="71"/>
      <c r="AA16" s="53" t="str">
        <f t="shared" si="2"/>
        <v>-</v>
      </c>
    </row>
    <row r="17" spans="1:27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0"/>
        <v>-</v>
      </c>
      <c r="S17" s="7"/>
      <c r="T17" s="7"/>
      <c r="U17" s="52" t="str">
        <f t="shared" si="1"/>
        <v>-</v>
      </c>
      <c r="V17" s="136"/>
      <c r="W17" s="136"/>
      <c r="X17" s="70"/>
      <c r="Y17" s="71"/>
      <c r="Z17" s="71"/>
      <c r="AA17" s="53" t="str">
        <f t="shared" si="2"/>
        <v>-</v>
      </c>
    </row>
    <row r="18" spans="1:27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0"/>
        <v>-</v>
      </c>
      <c r="S18" s="7"/>
      <c r="T18" s="7"/>
      <c r="U18" s="52" t="str">
        <f t="shared" si="1"/>
        <v>-</v>
      </c>
      <c r="V18" s="136"/>
      <c r="W18" s="136"/>
      <c r="X18" s="70"/>
      <c r="Y18" s="71"/>
      <c r="Z18" s="71"/>
      <c r="AA18" s="53" t="str">
        <f t="shared" si="2"/>
        <v>-</v>
      </c>
    </row>
    <row r="19" spans="1:27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0"/>
        <v>-</v>
      </c>
      <c r="S19" s="7"/>
      <c r="T19" s="7"/>
      <c r="U19" s="52" t="str">
        <f t="shared" si="1"/>
        <v>-</v>
      </c>
      <c r="V19" s="136"/>
      <c r="W19" s="136"/>
      <c r="X19" s="70"/>
      <c r="Y19" s="71"/>
      <c r="Z19" s="71"/>
      <c r="AA19" s="53" t="str">
        <f t="shared" si="2"/>
        <v>-</v>
      </c>
    </row>
    <row r="20" spans="1:27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0"/>
        <v>-</v>
      </c>
      <c r="S20" s="7"/>
      <c r="T20" s="7"/>
      <c r="U20" s="52" t="str">
        <f t="shared" si="1"/>
        <v>-</v>
      </c>
      <c r="V20" s="136"/>
      <c r="W20" s="136"/>
      <c r="X20" s="70"/>
      <c r="Y20" s="71"/>
      <c r="Z20" s="71"/>
      <c r="AA20" s="53" t="str">
        <f t="shared" si="2"/>
        <v>-</v>
      </c>
    </row>
    <row r="21" spans="1:27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0"/>
        <v>-</v>
      </c>
      <c r="S21" s="7"/>
      <c r="T21" s="7"/>
      <c r="U21" s="52" t="str">
        <f t="shared" si="1"/>
        <v>-</v>
      </c>
      <c r="V21" s="136"/>
      <c r="W21" s="136"/>
      <c r="X21" s="70"/>
      <c r="Y21" s="71"/>
      <c r="Z21" s="71"/>
      <c r="AA21" s="53" t="str">
        <f t="shared" si="2"/>
        <v>-</v>
      </c>
    </row>
    <row r="22" spans="1:27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0"/>
        <v>-</v>
      </c>
      <c r="S22" s="7"/>
      <c r="T22" s="7"/>
      <c r="U22" s="52" t="str">
        <f t="shared" si="1"/>
        <v>-</v>
      </c>
      <c r="V22" s="136"/>
      <c r="W22" s="136"/>
      <c r="X22" s="70"/>
      <c r="Y22" s="71"/>
      <c r="Z22" s="71"/>
      <c r="AA22" s="53" t="str">
        <f t="shared" si="2"/>
        <v>-</v>
      </c>
    </row>
    <row r="23" spans="1:27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0"/>
        <v>-</v>
      </c>
      <c r="S23" s="7"/>
      <c r="T23" s="7"/>
      <c r="U23" s="52" t="str">
        <f t="shared" si="1"/>
        <v>-</v>
      </c>
      <c r="V23" s="136"/>
      <c r="W23" s="136"/>
      <c r="X23" s="70"/>
      <c r="Y23" s="71"/>
      <c r="Z23" s="71"/>
      <c r="AA23" s="53" t="str">
        <f t="shared" si="2"/>
        <v>-</v>
      </c>
    </row>
    <row r="24" spans="1:27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0"/>
        <v>-</v>
      </c>
      <c r="S24" s="7"/>
      <c r="T24" s="7"/>
      <c r="U24" s="52" t="str">
        <f t="shared" si="1"/>
        <v>-</v>
      </c>
      <c r="V24" s="136"/>
      <c r="W24" s="136"/>
      <c r="X24" s="70"/>
      <c r="Y24" s="71"/>
      <c r="Z24" s="71"/>
      <c r="AA24" s="53" t="str">
        <f t="shared" si="2"/>
        <v>-</v>
      </c>
    </row>
    <row r="25" spans="1:27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0"/>
        <v>-</v>
      </c>
      <c r="S25" s="7"/>
      <c r="T25" s="7"/>
      <c r="U25" s="52" t="str">
        <f t="shared" si="1"/>
        <v>-</v>
      </c>
      <c r="V25" s="136"/>
      <c r="W25" s="136"/>
      <c r="X25" s="70"/>
      <c r="Y25" s="71"/>
      <c r="Z25" s="71"/>
      <c r="AA25" s="53" t="str">
        <f t="shared" si="2"/>
        <v>-</v>
      </c>
    </row>
    <row r="26" spans="1:27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0"/>
        <v>-</v>
      </c>
      <c r="S26" s="7"/>
      <c r="T26" s="7"/>
      <c r="U26" s="52" t="str">
        <f t="shared" si="1"/>
        <v>-</v>
      </c>
      <c r="V26" s="136"/>
      <c r="W26" s="136"/>
      <c r="X26" s="70"/>
      <c r="Y26" s="71"/>
      <c r="Z26" s="71"/>
      <c r="AA26" s="53" t="str">
        <f t="shared" si="2"/>
        <v>-</v>
      </c>
    </row>
    <row r="27" spans="1:27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0"/>
        <v>-</v>
      </c>
      <c r="S27" s="7"/>
      <c r="T27" s="7"/>
      <c r="U27" s="52" t="str">
        <f t="shared" si="1"/>
        <v>-</v>
      </c>
      <c r="V27" s="136"/>
      <c r="W27" s="136"/>
      <c r="X27" s="70"/>
      <c r="Y27" s="71"/>
      <c r="Z27" s="71"/>
      <c r="AA27" s="53" t="str">
        <f t="shared" si="2"/>
        <v>-</v>
      </c>
    </row>
    <row r="28" spans="1:27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0"/>
        <v>-</v>
      </c>
      <c r="S28" s="7"/>
      <c r="T28" s="7"/>
      <c r="U28" s="52" t="str">
        <f t="shared" si="1"/>
        <v>-</v>
      </c>
      <c r="V28" s="136"/>
      <c r="W28" s="136"/>
      <c r="X28" s="70"/>
      <c r="Y28" s="71"/>
      <c r="Z28" s="71"/>
      <c r="AA28" s="53" t="str">
        <f t="shared" si="2"/>
        <v>-</v>
      </c>
    </row>
    <row r="29" spans="1:27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0"/>
        <v>-</v>
      </c>
      <c r="S29" s="7"/>
      <c r="T29" s="7"/>
      <c r="U29" s="52" t="str">
        <f t="shared" si="1"/>
        <v>-</v>
      </c>
      <c r="V29" s="136"/>
      <c r="W29" s="136"/>
      <c r="X29" s="70"/>
      <c r="Y29" s="71"/>
      <c r="Z29" s="71"/>
      <c r="AA29" s="53" t="str">
        <f t="shared" si="2"/>
        <v>-</v>
      </c>
    </row>
    <row r="30" spans="1:27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0"/>
        <v>-</v>
      </c>
      <c r="S30" s="7"/>
      <c r="T30" s="7"/>
      <c r="U30" s="52" t="str">
        <f t="shared" si="1"/>
        <v>-</v>
      </c>
      <c r="V30" s="136"/>
      <c r="W30" s="136"/>
      <c r="X30" s="70"/>
      <c r="Y30" s="71"/>
      <c r="Z30" s="71"/>
      <c r="AA30" s="53" t="str">
        <f t="shared" si="2"/>
        <v>-</v>
      </c>
    </row>
    <row r="31" spans="1:27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0"/>
        <v>-</v>
      </c>
      <c r="S31" s="7"/>
      <c r="T31" s="7"/>
      <c r="U31" s="52" t="str">
        <f t="shared" si="1"/>
        <v>-</v>
      </c>
      <c r="V31" s="136"/>
      <c r="W31" s="136"/>
      <c r="X31" s="70"/>
      <c r="Y31" s="71"/>
      <c r="Z31" s="71"/>
      <c r="AA31" s="53" t="str">
        <f t="shared" si="2"/>
        <v>-</v>
      </c>
    </row>
    <row r="32" spans="1:27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0"/>
        <v>-</v>
      </c>
      <c r="S32" s="7"/>
      <c r="T32" s="7"/>
      <c r="U32" s="52" t="str">
        <f t="shared" si="1"/>
        <v>-</v>
      </c>
      <c r="V32" s="136"/>
      <c r="W32" s="136"/>
      <c r="X32" s="70"/>
      <c r="Y32" s="71"/>
      <c r="Z32" s="71"/>
      <c r="AA32" s="53" t="str">
        <f t="shared" si="2"/>
        <v>-</v>
      </c>
    </row>
    <row r="33" spans="1:29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0"/>
        <v>-</v>
      </c>
      <c r="S33" s="7"/>
      <c r="T33" s="7"/>
      <c r="U33" s="52" t="str">
        <f t="shared" si="1"/>
        <v>-</v>
      </c>
      <c r="V33" s="136"/>
      <c r="W33" s="136"/>
      <c r="X33" s="70"/>
      <c r="Y33" s="71"/>
      <c r="Z33" s="71"/>
      <c r="AA33" s="53" t="str">
        <f t="shared" si="2"/>
        <v>-</v>
      </c>
    </row>
    <row r="34" spans="1:29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0"/>
        <v>-</v>
      </c>
      <c r="S34" s="7"/>
      <c r="T34" s="7"/>
      <c r="U34" s="52" t="str">
        <f t="shared" si="1"/>
        <v>-</v>
      </c>
      <c r="V34" s="136"/>
      <c r="W34" s="136"/>
      <c r="X34" s="70"/>
      <c r="Y34" s="71"/>
      <c r="Z34" s="71"/>
      <c r="AA34" s="53" t="str">
        <f t="shared" si="2"/>
        <v>-</v>
      </c>
    </row>
    <row r="35" spans="1:29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0"/>
        <v>-</v>
      </c>
      <c r="S35" s="7"/>
      <c r="T35" s="7"/>
      <c r="U35" s="52" t="str">
        <f t="shared" si="1"/>
        <v>-</v>
      </c>
      <c r="V35" s="136"/>
      <c r="W35" s="136"/>
      <c r="X35" s="70"/>
      <c r="Y35" s="71"/>
      <c r="Z35" s="71"/>
      <c r="AA35" s="53" t="str">
        <f t="shared" si="2"/>
        <v>-</v>
      </c>
    </row>
    <row r="36" spans="1:29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0"/>
        <v>-</v>
      </c>
      <c r="S36" s="7"/>
      <c r="T36" s="7"/>
      <c r="U36" s="52" t="str">
        <f t="shared" si="1"/>
        <v>-</v>
      </c>
      <c r="V36" s="136"/>
      <c r="W36" s="136"/>
      <c r="X36" s="70"/>
      <c r="Y36" s="71"/>
      <c r="Z36" s="71"/>
      <c r="AA36" s="53" t="str">
        <f t="shared" si="2"/>
        <v>-</v>
      </c>
    </row>
    <row r="37" spans="1:29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0"/>
        <v>-</v>
      </c>
      <c r="S37" s="7"/>
      <c r="T37" s="7"/>
      <c r="U37" s="52" t="str">
        <f t="shared" si="1"/>
        <v>-</v>
      </c>
      <c r="V37" s="136"/>
      <c r="W37" s="136"/>
      <c r="X37" s="70"/>
      <c r="Y37" s="71"/>
      <c r="Z37" s="71"/>
      <c r="AA37" s="53" t="str">
        <f t="shared" si="2"/>
        <v>-</v>
      </c>
    </row>
    <row r="38" spans="1:29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0"/>
        <v>-</v>
      </c>
      <c r="S38" s="7"/>
      <c r="T38" s="7"/>
      <c r="U38" s="52" t="str">
        <f t="shared" si="1"/>
        <v>-</v>
      </c>
      <c r="V38" s="136"/>
      <c r="W38" s="136"/>
      <c r="X38" s="70"/>
      <c r="Y38" s="71"/>
      <c r="Z38" s="71"/>
      <c r="AA38" s="53" t="str">
        <f t="shared" si="2"/>
        <v>-</v>
      </c>
    </row>
    <row r="39" spans="1:29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0"/>
        <v>-</v>
      </c>
      <c r="S39" s="7"/>
      <c r="T39" s="7"/>
      <c r="U39" s="52" t="str">
        <f t="shared" si="1"/>
        <v>-</v>
      </c>
      <c r="V39" s="136"/>
      <c r="W39" s="136"/>
      <c r="X39" s="70"/>
      <c r="Y39" s="71"/>
      <c r="Z39" s="71"/>
      <c r="AA39" s="53" t="str">
        <f t="shared" si="2"/>
        <v>-</v>
      </c>
    </row>
    <row r="40" spans="1:29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0"/>
        <v>-</v>
      </c>
      <c r="S40" s="7"/>
      <c r="T40" s="7"/>
      <c r="U40" s="52" t="str">
        <f t="shared" si="1"/>
        <v>-</v>
      </c>
      <c r="V40" s="136"/>
      <c r="W40" s="136"/>
      <c r="X40" s="70"/>
      <c r="Y40" s="71"/>
      <c r="Z40" s="71"/>
      <c r="AA40" s="53" t="str">
        <f t="shared" si="2"/>
        <v>-</v>
      </c>
    </row>
    <row r="41" spans="1:29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0"/>
        <v>-</v>
      </c>
      <c r="S41" s="7"/>
      <c r="T41" s="7"/>
      <c r="U41" s="52" t="str">
        <f t="shared" si="1"/>
        <v>-</v>
      </c>
      <c r="V41" s="136"/>
      <c r="W41" s="136"/>
      <c r="X41" s="70"/>
      <c r="Y41" s="71"/>
      <c r="Z41" s="71"/>
      <c r="AA41" s="53" t="str">
        <f t="shared" si="2"/>
        <v>-</v>
      </c>
    </row>
    <row r="42" spans="1:29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0"/>
        <v>-</v>
      </c>
      <c r="S42" s="7"/>
      <c r="T42" s="7"/>
      <c r="U42" s="52" t="str">
        <f t="shared" si="1"/>
        <v>-</v>
      </c>
      <c r="V42" s="136"/>
      <c r="W42" s="136"/>
      <c r="X42" s="70"/>
      <c r="Y42" s="71"/>
      <c r="Z42" s="71"/>
      <c r="AA42" s="53" t="str">
        <f t="shared" si="2"/>
        <v>-</v>
      </c>
    </row>
    <row r="43" spans="1:29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0"/>
        <v>-</v>
      </c>
      <c r="S43" s="7"/>
      <c r="T43" s="7"/>
      <c r="U43" s="52" t="str">
        <f t="shared" si="1"/>
        <v>-</v>
      </c>
      <c r="V43" s="136"/>
      <c r="W43" s="136"/>
      <c r="X43" s="70"/>
      <c r="Y43" s="71"/>
      <c r="Z43" s="71"/>
      <c r="AA43" s="53" t="str">
        <f t="shared" si="2"/>
        <v>-</v>
      </c>
    </row>
    <row r="44" spans="1:29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0"/>
        <v>-</v>
      </c>
      <c r="S44" s="7"/>
      <c r="T44" s="7"/>
      <c r="U44" s="52" t="str">
        <f t="shared" si="1"/>
        <v>-</v>
      </c>
      <c r="V44" s="136"/>
      <c r="W44" s="136"/>
      <c r="X44" s="70"/>
      <c r="Y44" s="71"/>
      <c r="Z44" s="71"/>
      <c r="AA44" s="53" t="str">
        <f t="shared" si="2"/>
        <v>-</v>
      </c>
    </row>
    <row r="45" spans="1:29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0"/>
        <v>-</v>
      </c>
      <c r="S45" s="7"/>
      <c r="T45" s="7"/>
      <c r="U45" s="52" t="str">
        <f t="shared" si="1"/>
        <v>-</v>
      </c>
      <c r="V45" s="136"/>
      <c r="W45" s="136"/>
      <c r="X45" s="70"/>
      <c r="Y45" s="71"/>
      <c r="Z45" s="71"/>
      <c r="AA45" s="53" t="str">
        <f t="shared" si="2"/>
        <v>-</v>
      </c>
    </row>
    <row r="46" spans="1:29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0"/>
        <v>-</v>
      </c>
      <c r="S46" s="7"/>
      <c r="T46" s="7"/>
      <c r="U46" s="52" t="str">
        <f t="shared" si="1"/>
        <v>-</v>
      </c>
      <c r="V46" s="136"/>
      <c r="W46" s="136"/>
      <c r="X46" s="70"/>
      <c r="Y46" s="71"/>
      <c r="Z46" s="71"/>
      <c r="AA46" s="53" t="str">
        <f t="shared" si="2"/>
        <v>-</v>
      </c>
    </row>
    <row r="47" spans="1:29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0"/>
        <v>-</v>
      </c>
      <c r="S47" s="7"/>
      <c r="T47" s="7"/>
      <c r="U47" s="52" t="str">
        <f t="shared" si="1"/>
        <v>-</v>
      </c>
      <c r="V47" s="136"/>
      <c r="W47" s="136"/>
      <c r="X47" s="70"/>
      <c r="Y47" s="71"/>
      <c r="Z47" s="71"/>
      <c r="AA47" s="53" t="str">
        <f t="shared" si="2"/>
        <v>-</v>
      </c>
    </row>
    <row r="48" spans="1:29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0"/>
        <v>-</v>
      </c>
      <c r="S48" s="7"/>
      <c r="T48" s="7"/>
      <c r="U48" s="52" t="str">
        <f t="shared" si="1"/>
        <v>-</v>
      </c>
      <c r="V48" s="136"/>
      <c r="W48" s="136"/>
      <c r="X48" s="70"/>
      <c r="Y48" s="71"/>
      <c r="Z48" s="71"/>
      <c r="AA48" s="53" t="str">
        <f t="shared" si="2"/>
        <v>-</v>
      </c>
      <c r="AC48" s="48"/>
    </row>
    <row r="49" spans="1:27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0"/>
        <v>-</v>
      </c>
      <c r="S49" s="7"/>
      <c r="T49" s="7"/>
      <c r="U49" s="52" t="str">
        <f t="shared" si="1"/>
        <v>-</v>
      </c>
      <c r="V49" s="136"/>
      <c r="W49" s="136"/>
      <c r="X49" s="70"/>
      <c r="Y49" s="71"/>
      <c r="Z49" s="71"/>
      <c r="AA49" s="53" t="str">
        <f t="shared" si="2"/>
        <v>-</v>
      </c>
    </row>
    <row r="50" spans="1:27" ht="13.5" thickBot="1" x14ac:dyDescent="0.25">
      <c r="A50" s="85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7"/>
      <c r="O50" s="87"/>
      <c r="P50" s="87"/>
      <c r="Q50" s="86"/>
      <c r="R50" s="88"/>
      <c r="S50" s="86"/>
      <c r="T50" s="86"/>
      <c r="U50" s="88"/>
      <c r="V50" s="88"/>
      <c r="W50" s="88"/>
      <c r="X50" s="89"/>
      <c r="Y50" s="89"/>
      <c r="Z50" s="89"/>
      <c r="AA50" s="90"/>
    </row>
    <row r="51" spans="1:27" s="21" customFormat="1" ht="15.75" x14ac:dyDescent="0.25">
      <c r="A51" s="91"/>
      <c r="B51" s="19" t="s">
        <v>27</v>
      </c>
      <c r="C51" s="19"/>
      <c r="D51" s="20"/>
      <c r="L51" s="144" t="s">
        <v>28</v>
      </c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62"/>
    </row>
    <row r="52" spans="1:27" ht="15.75" x14ac:dyDescent="0.25">
      <c r="A52" s="92"/>
      <c r="B52" s="22" t="s">
        <v>20</v>
      </c>
      <c r="D52" s="23">
        <f>COUNTIF(N5:N49,"&gt;0")</f>
        <v>0</v>
      </c>
      <c r="E52" s="24"/>
      <c r="F52" s="24"/>
      <c r="G52" s="24"/>
      <c r="H52" s="20"/>
      <c r="J52" s="20"/>
      <c r="L52" s="156" t="s">
        <v>21</v>
      </c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44">
        <f>COUNTIF(K5:K49,"&lt;3")</f>
        <v>0</v>
      </c>
      <c r="Z52" s="34"/>
      <c r="AA52" s="63"/>
    </row>
    <row r="53" spans="1:27" x14ac:dyDescent="0.2">
      <c r="A53" s="92"/>
      <c r="B53" s="25" t="s">
        <v>25</v>
      </c>
      <c r="C53" s="25"/>
      <c r="D53" s="38">
        <f>MIN(R5:R49)</f>
        <v>0</v>
      </c>
      <c r="E53" s="27" t="s">
        <v>30</v>
      </c>
      <c r="F53" s="27"/>
      <c r="G53" s="27"/>
      <c r="H53" s="145">
        <f>MAX(R5:R49)</f>
        <v>0</v>
      </c>
      <c r="I53" s="145"/>
      <c r="J53" s="64"/>
      <c r="L53" s="147" t="s">
        <v>22</v>
      </c>
      <c r="M53" s="147"/>
      <c r="N53" s="45">
        <f>DMIN(B2:AA49,"$/ Land SQ FT",AE2:AE3)</f>
        <v>0</v>
      </c>
      <c r="O53" s="45"/>
      <c r="P53" s="45"/>
      <c r="Q53" s="36" t="s">
        <v>30</v>
      </c>
      <c r="R53" s="34">
        <f t="array" ref="R53">DMAX(B2:U49,"$/ Land SQ FT",AE2:AE3)</f>
        <v>0</v>
      </c>
      <c r="S53" s="30"/>
      <c r="T53" s="30"/>
      <c r="U53" s="140" t="s">
        <v>36</v>
      </c>
      <c r="V53" s="140"/>
      <c r="W53" s="140"/>
      <c r="X53" s="140"/>
      <c r="Y53" s="45">
        <f>DMIN(B2:AA49,"$/ Bldg SQ FT",AE2:AE3)</f>
        <v>0</v>
      </c>
      <c r="Z53" s="57" t="s">
        <v>30</v>
      </c>
      <c r="AA53" s="58">
        <f>DMAX(B2:AA49,"$/ Bldg SQ FT",AE2:AE3)</f>
        <v>0</v>
      </c>
    </row>
    <row r="54" spans="1:27" x14ac:dyDescent="0.2">
      <c r="A54" s="92"/>
      <c r="B54" s="25" t="s">
        <v>26</v>
      </c>
      <c r="C54" s="25"/>
      <c r="D54" s="38">
        <f>MIN(U5:U49)</f>
        <v>0</v>
      </c>
      <c r="E54" s="28" t="s">
        <v>30</v>
      </c>
      <c r="F54" s="28"/>
      <c r="G54" s="28"/>
      <c r="H54" s="146">
        <f>MAX(U5:U49)</f>
        <v>0</v>
      </c>
      <c r="I54" s="146"/>
      <c r="J54" s="23"/>
      <c r="L54" s="148" t="s">
        <v>29</v>
      </c>
      <c r="M54" s="148"/>
      <c r="N54" s="46">
        <f t="array" ref="N54">DMIN(B2:U49,"$/ Land Unit", AE2:AE3)</f>
        <v>0</v>
      </c>
      <c r="O54" s="46"/>
      <c r="P54" s="46"/>
      <c r="Q54" s="36" t="s">
        <v>30</v>
      </c>
      <c r="R54" s="34">
        <f t="array" ref="R54">DMAX(B2:U49,"$/ Land Unit",AE2:AE3)</f>
        <v>0</v>
      </c>
      <c r="S54" s="30"/>
      <c r="T54" s="30"/>
      <c r="U54" s="140" t="s">
        <v>38</v>
      </c>
      <c r="V54" s="140"/>
      <c r="W54" s="140"/>
      <c r="X54" s="140"/>
      <c r="Y54" s="47" t="str">
        <f>IF(ISERROR(DAVERAGE(B2:AA49,"$/ Bldg SQ FT",AE2:AE3)),"-",DAVERAGE(B2:AA49,"$/ Bldg SQ FT",AE2:AE3))</f>
        <v>-</v>
      </c>
      <c r="Z54" s="34"/>
      <c r="AA54" s="63"/>
    </row>
    <row r="55" spans="1:27" x14ac:dyDescent="0.2">
      <c r="A55" s="92"/>
      <c r="B55" s="22" t="s">
        <v>37</v>
      </c>
      <c r="D55" s="55">
        <f>MIN(AA5:AA49)</f>
        <v>0</v>
      </c>
      <c r="E55" s="54" t="s">
        <v>30</v>
      </c>
      <c r="F55" s="54"/>
      <c r="G55" s="54"/>
      <c r="H55" s="146">
        <f>MAX(AA5:AA49)</f>
        <v>0</v>
      </c>
      <c r="I55" s="146"/>
      <c r="J55" s="23"/>
      <c r="L55" s="148" t="s">
        <v>31</v>
      </c>
      <c r="M55" s="148"/>
      <c r="N55" s="47" t="str">
        <f t="array" ref="N55">IF(ISERROR(DAVERAGE(B2:AA49,"$/ Land SQ FT",AE2:AE3)),"-",DAVERAGE(B2:AA49,"$/ Land SQ FT",AE2:AE3))</f>
        <v>-</v>
      </c>
      <c r="O55" s="47"/>
      <c r="P55" s="47"/>
      <c r="Q55" s="30"/>
      <c r="R55" s="34"/>
      <c r="S55" s="30"/>
      <c r="T55" s="30"/>
      <c r="U55" s="140" t="s">
        <v>39</v>
      </c>
      <c r="V55" s="140"/>
      <c r="W55" s="140"/>
      <c r="X55" s="140"/>
      <c r="Y55" s="48" t="str">
        <f t="array" ref="Y55">IF(ISERROR(MEDIAN(IF(K5:K49&lt;3,AA5:AA49))),"-",MEDIAN(IF(K5:K49&lt;3,AA5:AA49)))</f>
        <v>-</v>
      </c>
      <c r="Z55" s="34"/>
      <c r="AA55" s="63"/>
    </row>
    <row r="56" spans="1:27" x14ac:dyDescent="0.2">
      <c r="A56" s="92"/>
      <c r="B56" s="23" t="s">
        <v>31</v>
      </c>
      <c r="C56" s="23"/>
      <c r="D56" s="39" t="str">
        <f>IF(ISERROR(AVERAGE(R5:R49)),"-",AVERAGE(R5:R49))</f>
        <v>-</v>
      </c>
      <c r="H56" s="26"/>
      <c r="I56" s="23"/>
      <c r="J56" s="23"/>
      <c r="L56" s="148" t="s">
        <v>32</v>
      </c>
      <c r="M56" s="148"/>
      <c r="N56" s="48" t="str">
        <f t="array" ref="N56">IF(ISERROR(MEDIAN(IF(K5:K49&lt;3,R5:R49))),"-",MEDIAN(IF(K5:K49&lt;3,R5:R49)))</f>
        <v>-</v>
      </c>
      <c r="O56" s="48"/>
      <c r="P56" s="48"/>
      <c r="Q56" s="30"/>
      <c r="R56" s="34"/>
      <c r="S56" s="30"/>
      <c r="T56" s="30"/>
      <c r="U56" s="34"/>
      <c r="V56" s="34"/>
      <c r="W56" s="34"/>
      <c r="X56" s="34"/>
      <c r="Y56" s="34"/>
      <c r="Z56" s="34"/>
      <c r="AA56" s="63"/>
    </row>
    <row r="57" spans="1:27" x14ac:dyDescent="0.2">
      <c r="A57" s="92"/>
      <c r="B57" s="23" t="s">
        <v>32</v>
      </c>
      <c r="C57" s="23"/>
      <c r="D57" s="39" t="str">
        <f>IF(ISERROR(MEDIAN(R5:R49)),"-",MEDIAN(R5:R49))</f>
        <v>-</v>
      </c>
      <c r="E57" s="30"/>
      <c r="F57" s="30"/>
      <c r="G57" s="30"/>
      <c r="H57" s="29"/>
      <c r="I57" s="30"/>
      <c r="J57" s="30"/>
      <c r="K57" s="30"/>
      <c r="L57" s="148" t="s">
        <v>33</v>
      </c>
      <c r="M57" s="148"/>
      <c r="N57" s="47" t="str">
        <f t="array" ref="N57">IF(ISERROR(DAVERAGE(B2:AA49,"$/ Land Unit",AE2:AE3)),"-",DAVERAGE(B2:AA49,"$/ Land Unit",AE2:AE3))</f>
        <v>-</v>
      </c>
      <c r="O57" s="47"/>
      <c r="P57" s="47"/>
      <c r="Q57" s="30"/>
      <c r="R57" s="34"/>
      <c r="S57" s="30"/>
      <c r="T57" s="30"/>
      <c r="U57" s="140" t="s">
        <v>40</v>
      </c>
      <c r="V57" s="140"/>
      <c r="W57" s="140"/>
      <c r="X57" s="140"/>
      <c r="Y57" s="61" t="str">
        <f t="array" ref="Y57">IF(ISERROR(DAVERAGE(B2:AA49,"# of Bldgs",AE2:AE3)),"-",DAVERAGE(B2:AA49,"# of Bldgs",AE2:AE3))</f>
        <v>-</v>
      </c>
      <c r="Z57" s="34"/>
      <c r="AA57" s="63"/>
    </row>
    <row r="58" spans="1:27" x14ac:dyDescent="0.2">
      <c r="A58" s="92"/>
      <c r="B58" s="23" t="s">
        <v>33</v>
      </c>
      <c r="C58" s="23"/>
      <c r="D58" s="39" t="str">
        <f>IF(ISERROR(AVERAGE(U5:U49)),"-",AVERAGE(U5:U49))</f>
        <v>-</v>
      </c>
      <c r="E58" s="30"/>
      <c r="F58" s="30"/>
      <c r="G58" s="30"/>
      <c r="H58" s="29"/>
      <c r="I58" s="30"/>
      <c r="J58" s="30"/>
      <c r="K58" s="30"/>
      <c r="L58" s="141" t="s">
        <v>34</v>
      </c>
      <c r="M58" s="141"/>
      <c r="N58" s="48" t="str">
        <f t="array" ref="N58">IF(ISERROR(MEDIAN(IF(K5:K49&lt;3,U5:U49))),"-",MEDIAN(IF(K5:K49&lt;3,U5:U49)))</f>
        <v>-</v>
      </c>
      <c r="O58" s="48"/>
      <c r="P58" s="48"/>
      <c r="Q58" s="30"/>
      <c r="R58" s="34"/>
      <c r="S58" s="34"/>
      <c r="T58" s="30"/>
      <c r="U58" s="140" t="s">
        <v>41</v>
      </c>
      <c r="V58" s="140"/>
      <c r="W58" s="140"/>
      <c r="X58" s="140"/>
      <c r="Y58" s="72" t="str">
        <f t="array" ref="Y58">IF(ISERROR(MEDIAN(IF(K5:K49&lt;3,IF(Y5:Y49&gt;0,Y5:Y49)))),"-",MEDIAN(IF(K5:K49&lt;3,IF(Y5:Y49&gt;0,Y5:Y49))))</f>
        <v>-</v>
      </c>
      <c r="Z58" s="34"/>
      <c r="AA58" s="63"/>
    </row>
    <row r="59" spans="1:27" x14ac:dyDescent="0.2">
      <c r="A59" s="92"/>
      <c r="B59" s="31" t="s">
        <v>34</v>
      </c>
      <c r="C59" s="31"/>
      <c r="D59" s="39" t="str">
        <f>IF(ISERROR(MEDIAN(U5:U49)),"-",MEDIAN(U5:U49))</f>
        <v>-</v>
      </c>
      <c r="E59" s="29"/>
      <c r="F59" s="29"/>
      <c r="G59" s="29"/>
      <c r="H59" s="30"/>
      <c r="J59" s="30"/>
      <c r="K59" s="30"/>
      <c r="L59" s="46"/>
      <c r="N59" s="46"/>
      <c r="O59" s="46"/>
      <c r="P59" s="46"/>
      <c r="Q59" s="30"/>
      <c r="R59" s="34"/>
      <c r="S59" s="30"/>
      <c r="T59" s="30"/>
      <c r="U59" s="140" t="s">
        <v>42</v>
      </c>
      <c r="V59" s="140"/>
      <c r="W59" s="140"/>
      <c r="X59" s="140"/>
      <c r="Y59" s="60" t="str">
        <f t="array" ref="Y59">IF(ISERROR(DAVERAGE(B2:AA49,"Bldg Age",AE2:AE3)),"-",DAVERAGE(B2:AA49,"Bldg Age",AE2:AE3))</f>
        <v>-</v>
      </c>
      <c r="Z59" s="34"/>
      <c r="AA59" s="63"/>
    </row>
    <row r="60" spans="1:27" x14ac:dyDescent="0.2">
      <c r="A60" s="92"/>
      <c r="B60" s="22" t="s">
        <v>38</v>
      </c>
      <c r="D60" s="39" t="str">
        <f>IF(ISERROR(AVERAGE(AA5:AA49)),"-",AVERAGE(AA5:AA49))</f>
        <v>-</v>
      </c>
      <c r="E60" s="29"/>
      <c r="F60" s="29"/>
      <c r="G60" s="29"/>
      <c r="H60" s="30"/>
      <c r="J60" s="30"/>
      <c r="K60" s="30"/>
      <c r="L60" s="46"/>
      <c r="N60" s="46"/>
      <c r="O60" s="46"/>
      <c r="P60" s="46"/>
      <c r="Q60" s="30"/>
      <c r="R60" s="34"/>
      <c r="S60" s="30"/>
      <c r="T60" s="30"/>
      <c r="U60" s="140" t="s">
        <v>43</v>
      </c>
      <c r="V60" s="140"/>
      <c r="W60" s="140"/>
      <c r="X60" s="140"/>
      <c r="Y60" s="72" t="str">
        <f t="array" ref="Y60">IF(ISERROR(MEDIAN(IF(K5:K49&lt;3,IF(Z5:Z49&gt;0,Z5:Z49)))),"-",MEDIAN(IF(K5:K49&lt;3,IF(Z5:Z49&gt;0,Z5:Z49))))</f>
        <v>-</v>
      </c>
      <c r="Z60" s="34"/>
      <c r="AA60" s="63"/>
    </row>
    <row r="61" spans="1:27" ht="13.5" thickBot="1" x14ac:dyDescent="0.25">
      <c r="A61" s="93"/>
      <c r="B61" s="65" t="s">
        <v>39</v>
      </c>
      <c r="C61" s="65"/>
      <c r="D61" s="56" t="str">
        <f>IF(ISERROR(MEDIAN(AA5:AA49)),"-",MEDIAN(AA5:AA49))</f>
        <v>-</v>
      </c>
      <c r="E61" s="65"/>
      <c r="F61" s="65"/>
      <c r="G61" s="65"/>
      <c r="H61" s="65"/>
      <c r="I61" s="65"/>
      <c r="J61" s="65"/>
      <c r="K61" s="65"/>
      <c r="L61" s="65"/>
      <c r="M61" s="65"/>
      <c r="N61" s="66"/>
      <c r="O61" s="66"/>
      <c r="P61" s="66"/>
      <c r="Q61" s="65"/>
      <c r="R61" s="67"/>
      <c r="S61" s="65"/>
      <c r="T61" s="65"/>
      <c r="U61" s="67"/>
      <c r="V61" s="67"/>
      <c r="W61" s="67"/>
      <c r="X61" s="67"/>
      <c r="Y61" s="67"/>
      <c r="Z61" s="67"/>
      <c r="AA61" s="68"/>
    </row>
    <row r="62" spans="1:27" ht="13.5" thickTop="1" x14ac:dyDescent="0.2"/>
    <row r="64" spans="1:27" x14ac:dyDescent="0.2">
      <c r="S64" s="59"/>
    </row>
  </sheetData>
  <sheetProtection password="8408" sheet="1" objects="1" scenarios="1" insertColumns="0" insertRows="0"/>
  <mergeCells count="24">
    <mergeCell ref="U60:X60"/>
    <mergeCell ref="U57:X57"/>
    <mergeCell ref="L58:M58"/>
    <mergeCell ref="L55:M55"/>
    <mergeCell ref="L56:M56"/>
    <mergeCell ref="L57:M57"/>
    <mergeCell ref="U55:X55"/>
    <mergeCell ref="U58:X58"/>
    <mergeCell ref="U59:X59"/>
    <mergeCell ref="A3:A4"/>
    <mergeCell ref="A5:A49"/>
    <mergeCell ref="L51:Z51"/>
    <mergeCell ref="H53:I53"/>
    <mergeCell ref="U53:X53"/>
    <mergeCell ref="D1:I1"/>
    <mergeCell ref="J1:L1"/>
    <mergeCell ref="Q1:AA1"/>
    <mergeCell ref="L52:X52"/>
    <mergeCell ref="N1:P1"/>
    <mergeCell ref="H55:I55"/>
    <mergeCell ref="H54:I54"/>
    <mergeCell ref="L53:M53"/>
    <mergeCell ref="L54:M54"/>
    <mergeCell ref="U54:X54"/>
  </mergeCells>
  <phoneticPr fontId="4" type="noConversion"/>
  <dataValidations count="2">
    <dataValidation type="list" allowBlank="1" showInputMessage="1" showErrorMessage="1" sqref="L3 L5:L49">
      <formula1>$AF$5:$AF$6</formula1>
    </dataValidation>
    <dataValidation type="list" allowBlank="1" showInputMessage="1" showErrorMessage="1" sqref="S3 S5:S49">
      <formula1>$AG$5:$AG$9</formula1>
    </dataValidation>
  </dataValidations>
  <printOptions horizontalCentered="1"/>
  <pageMargins left="0.25" right="0.25" top="0.5" bottom="0.25" header="0.25" footer="0.5"/>
  <pageSetup scale="41" orientation="landscape" horizontalDpi="300" verticalDpi="300" r:id="rId1"/>
  <headerFooter alignWithMargins="0">
    <oddHeader>&amp;C&amp;"Times New Roman,Bold"&amp;14CODE 41 REQUEST: DATA ANALYSIS TEMPLATE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70"/>
  <sheetViews>
    <sheetView topLeftCell="A19" zoomScale="75" workbookViewId="0">
      <selection activeCell="B8" sqref="B8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5" width="16.5" style="22" customWidth="1"/>
    <col min="6" max="7" width="1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94" customWidth="1"/>
    <col min="15" max="16" width="19.33203125" style="94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1" width="12.6640625" style="55" customWidth="1"/>
    <col min="22" max="25" width="9.33203125" style="22" customWidth="1"/>
    <col min="26" max="26" width="11.33203125" style="22" customWidth="1"/>
    <col min="27" max="16384" width="9.33203125" style="22"/>
  </cols>
  <sheetData>
    <row r="1" spans="1:27" s="75" customFormat="1" ht="19.5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5"/>
    </row>
    <row r="2" spans="1:27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14" t="s">
        <v>17</v>
      </c>
      <c r="Y2" s="73" t="s">
        <v>9</v>
      </c>
      <c r="Z2" s="73" t="s">
        <v>16</v>
      </c>
      <c r="AA2" s="73" t="s">
        <v>17</v>
      </c>
    </row>
    <row r="3" spans="1:27" ht="25.5" customHeight="1" thickBot="1" x14ac:dyDescent="0.25">
      <c r="A3" s="158" t="s">
        <v>168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 t="shared" ref="R3:R12" si="0">IF(ISERROR(N3/Q3),"-",N3/Q3)</f>
        <v>-</v>
      </c>
      <c r="S3" s="3"/>
      <c r="T3" s="3"/>
      <c r="U3" s="16" t="str">
        <f t="shared" ref="U3:U12" si="1">IF(ISERROR(N3/T3),"-",N3/T3)</f>
        <v>-</v>
      </c>
      <c r="Y3" s="22" t="s">
        <v>35</v>
      </c>
    </row>
    <row r="4" spans="1:27" ht="25.5" customHeight="1" thickBot="1" x14ac:dyDescent="0.25">
      <c r="A4" s="159"/>
      <c r="B4" s="2"/>
      <c r="C4" s="2"/>
      <c r="D4" s="3"/>
      <c r="E4" s="3"/>
      <c r="F4" s="3"/>
      <c r="G4" s="3"/>
      <c r="H4" s="3"/>
      <c r="I4" s="3"/>
      <c r="J4" s="3"/>
      <c r="K4" s="1"/>
      <c r="L4" s="3"/>
      <c r="M4" s="4"/>
      <c r="N4" s="42"/>
      <c r="O4" s="42"/>
      <c r="P4" s="42"/>
      <c r="Q4" s="3"/>
      <c r="R4" s="15" t="str">
        <f t="shared" si="0"/>
        <v>-</v>
      </c>
      <c r="S4" s="3"/>
      <c r="T4" s="3"/>
      <c r="U4" s="16" t="str">
        <f t="shared" si="1"/>
        <v>-</v>
      </c>
      <c r="Y4" s="22" t="s">
        <v>35</v>
      </c>
    </row>
    <row r="5" spans="1:27" ht="25.5" customHeight="1" thickBot="1" x14ac:dyDescent="0.25">
      <c r="A5" s="159"/>
      <c r="B5" s="2"/>
      <c r="C5" s="2"/>
      <c r="D5" s="3"/>
      <c r="E5" s="3"/>
      <c r="F5" s="3"/>
      <c r="G5" s="3"/>
      <c r="H5" s="3"/>
      <c r="I5" s="3"/>
      <c r="J5" s="3"/>
      <c r="K5" s="1"/>
      <c r="L5" s="3"/>
      <c r="M5" s="4"/>
      <c r="N5" s="42"/>
      <c r="O5" s="42"/>
      <c r="P5" s="42"/>
      <c r="Q5" s="3"/>
      <c r="R5" s="15" t="str">
        <f t="shared" si="0"/>
        <v>-</v>
      </c>
      <c r="S5" s="3"/>
      <c r="T5" s="3"/>
      <c r="U5" s="16" t="str">
        <f t="shared" si="1"/>
        <v>-</v>
      </c>
      <c r="Y5" s="22" t="s">
        <v>35</v>
      </c>
    </row>
    <row r="6" spans="1:27" ht="25.5" customHeight="1" thickBot="1" x14ac:dyDescent="0.25">
      <c r="A6" s="159"/>
      <c r="B6" s="2"/>
      <c r="C6" s="2"/>
      <c r="D6" s="3"/>
      <c r="E6" s="3"/>
      <c r="F6" s="3"/>
      <c r="G6" s="3"/>
      <c r="H6" s="3"/>
      <c r="I6" s="3"/>
      <c r="J6" s="3"/>
      <c r="K6" s="1"/>
      <c r="L6" s="3"/>
      <c r="M6" s="4"/>
      <c r="N6" s="42"/>
      <c r="O6" s="42"/>
      <c r="P6" s="42"/>
      <c r="Q6" s="3"/>
      <c r="R6" s="15" t="str">
        <f t="shared" si="0"/>
        <v>-</v>
      </c>
      <c r="S6" s="3"/>
      <c r="T6" s="3"/>
      <c r="U6" s="16" t="str">
        <f t="shared" si="1"/>
        <v>-</v>
      </c>
      <c r="Y6" s="22" t="s">
        <v>35</v>
      </c>
    </row>
    <row r="7" spans="1:27" ht="25.5" customHeight="1" thickBot="1" x14ac:dyDescent="0.25">
      <c r="A7" s="159"/>
      <c r="B7" s="2"/>
      <c r="C7" s="2"/>
      <c r="D7" s="3"/>
      <c r="E7" s="3"/>
      <c r="F7" s="3"/>
      <c r="G7" s="3"/>
      <c r="H7" s="3"/>
      <c r="I7" s="3"/>
      <c r="J7" s="3"/>
      <c r="K7" s="1"/>
      <c r="L7" s="3"/>
      <c r="M7" s="4"/>
      <c r="N7" s="42"/>
      <c r="O7" s="42"/>
      <c r="P7" s="42"/>
      <c r="Q7" s="3"/>
      <c r="R7" s="15" t="str">
        <f t="shared" si="0"/>
        <v>-</v>
      </c>
      <c r="S7" s="3"/>
      <c r="T7" s="3"/>
      <c r="U7" s="16" t="str">
        <f t="shared" si="1"/>
        <v>-</v>
      </c>
      <c r="Y7" s="22" t="s">
        <v>35</v>
      </c>
    </row>
    <row r="8" spans="1:27" ht="25.5" customHeight="1" thickBot="1" x14ac:dyDescent="0.25">
      <c r="A8" s="159"/>
      <c r="B8" s="2"/>
      <c r="C8" s="2"/>
      <c r="D8" s="3"/>
      <c r="E8" s="3"/>
      <c r="F8" s="3"/>
      <c r="G8" s="3"/>
      <c r="H8" s="3"/>
      <c r="I8" s="3"/>
      <c r="J8" s="3"/>
      <c r="K8" s="1"/>
      <c r="L8" s="3"/>
      <c r="M8" s="4"/>
      <c r="N8" s="42"/>
      <c r="O8" s="42"/>
      <c r="P8" s="42"/>
      <c r="Q8" s="3"/>
      <c r="R8" s="15" t="str">
        <f t="shared" si="0"/>
        <v>-</v>
      </c>
      <c r="S8" s="3"/>
      <c r="T8" s="3"/>
      <c r="U8" s="16" t="str">
        <f t="shared" si="1"/>
        <v>-</v>
      </c>
      <c r="Y8" s="22" t="s">
        <v>35</v>
      </c>
    </row>
    <row r="9" spans="1:27" ht="25.5" customHeight="1" thickBot="1" x14ac:dyDescent="0.25">
      <c r="A9" s="159"/>
      <c r="B9" s="2"/>
      <c r="C9" s="2"/>
      <c r="D9" s="3"/>
      <c r="E9" s="3"/>
      <c r="F9" s="3"/>
      <c r="G9" s="3"/>
      <c r="H9" s="3"/>
      <c r="I9" s="3"/>
      <c r="J9" s="3"/>
      <c r="K9" s="1"/>
      <c r="L9" s="3"/>
      <c r="M9" s="4"/>
      <c r="N9" s="42"/>
      <c r="O9" s="42"/>
      <c r="P9" s="42"/>
      <c r="Q9" s="3"/>
      <c r="R9" s="15" t="str">
        <f t="shared" si="0"/>
        <v>-</v>
      </c>
      <c r="S9" s="3"/>
      <c r="T9" s="3"/>
      <c r="U9" s="16" t="str">
        <f t="shared" si="1"/>
        <v>-</v>
      </c>
      <c r="Y9" s="22" t="s">
        <v>35</v>
      </c>
    </row>
    <row r="10" spans="1:27" ht="25.5" customHeight="1" thickBot="1" x14ac:dyDescent="0.25">
      <c r="A10" s="159"/>
      <c r="B10" s="2"/>
      <c r="C10" s="2"/>
      <c r="D10" s="3"/>
      <c r="E10" s="3"/>
      <c r="F10" s="3"/>
      <c r="G10" s="3"/>
      <c r="H10" s="3"/>
      <c r="I10" s="3"/>
      <c r="J10" s="3"/>
      <c r="K10" s="1"/>
      <c r="L10" s="3"/>
      <c r="M10" s="4"/>
      <c r="N10" s="42"/>
      <c r="O10" s="42"/>
      <c r="P10" s="42"/>
      <c r="Q10" s="3"/>
      <c r="R10" s="15" t="str">
        <f t="shared" si="0"/>
        <v>-</v>
      </c>
      <c r="S10" s="3"/>
      <c r="T10" s="3"/>
      <c r="U10" s="16" t="str">
        <f t="shared" si="1"/>
        <v>-</v>
      </c>
      <c r="Y10" s="22" t="s">
        <v>35</v>
      </c>
    </row>
    <row r="11" spans="1:27" ht="25.5" customHeight="1" thickBot="1" x14ac:dyDescent="0.25">
      <c r="A11" s="159"/>
      <c r="B11" s="2"/>
      <c r="C11" s="2"/>
      <c r="D11" s="3"/>
      <c r="E11" s="3"/>
      <c r="F11" s="3"/>
      <c r="G11" s="3"/>
      <c r="H11" s="3"/>
      <c r="I11" s="3"/>
      <c r="J11" s="3"/>
      <c r="K11" s="1"/>
      <c r="L11" s="3"/>
      <c r="M11" s="4"/>
      <c r="N11" s="42"/>
      <c r="O11" s="42"/>
      <c r="P11" s="42"/>
      <c r="Q11" s="3"/>
      <c r="R11" s="15" t="str">
        <f t="shared" si="0"/>
        <v>-</v>
      </c>
      <c r="S11" s="3"/>
      <c r="T11" s="3"/>
      <c r="U11" s="16" t="str">
        <f t="shared" si="1"/>
        <v>-</v>
      </c>
      <c r="Y11" s="22" t="s">
        <v>35</v>
      </c>
    </row>
    <row r="12" spans="1:27" ht="25.5" customHeight="1" thickBot="1" x14ac:dyDescent="0.25">
      <c r="A12" s="159"/>
      <c r="B12" s="2"/>
      <c r="C12" s="2"/>
      <c r="D12" s="3"/>
      <c r="E12" s="3"/>
      <c r="F12" s="3"/>
      <c r="G12" s="3"/>
      <c r="H12" s="3"/>
      <c r="I12" s="3"/>
      <c r="J12" s="3"/>
      <c r="K12" s="1"/>
      <c r="L12" s="3"/>
      <c r="M12" s="4"/>
      <c r="N12" s="42"/>
      <c r="O12" s="42"/>
      <c r="P12" s="42"/>
      <c r="Q12" s="3"/>
      <c r="R12" s="15" t="str">
        <f t="shared" si="0"/>
        <v>-</v>
      </c>
      <c r="S12" s="3"/>
      <c r="T12" s="3"/>
      <c r="U12" s="16" t="str">
        <f t="shared" si="1"/>
        <v>-</v>
      </c>
      <c r="Y12" s="22" t="s">
        <v>35</v>
      </c>
    </row>
    <row r="13" spans="1:27" ht="18.75" customHeight="1" x14ac:dyDescent="0.2">
      <c r="A13" s="160"/>
      <c r="B13" s="4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1"/>
      <c r="O13" s="81"/>
      <c r="P13" s="81"/>
      <c r="Q13" s="80"/>
      <c r="R13" s="82"/>
      <c r="S13" s="80"/>
      <c r="T13" s="80"/>
      <c r="U13" s="96"/>
    </row>
    <row r="14" spans="1:27" x14ac:dyDescent="0.2">
      <c r="A14" s="143" t="s">
        <v>24</v>
      </c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ref="R14:R58" si="2">IF(ISERROR(N14/Q14),"-",N14/Q14)</f>
        <v>-</v>
      </c>
      <c r="S14" s="7"/>
      <c r="T14" s="7"/>
      <c r="U14" s="18" t="str">
        <f t="shared" ref="U14:U58" si="3">IF(ISERROR(N14/T14),"-",N14/T14)</f>
        <v>-</v>
      </c>
      <c r="Z14" s="22" t="s">
        <v>104</v>
      </c>
      <c r="AA14" s="22" t="s">
        <v>106</v>
      </c>
    </row>
    <row r="15" spans="1:27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2"/>
        <v>-</v>
      </c>
      <c r="S15" s="7"/>
      <c r="T15" s="7"/>
      <c r="U15" s="18" t="str">
        <f t="shared" si="3"/>
        <v>-</v>
      </c>
      <c r="Z15" s="22" t="s">
        <v>105</v>
      </c>
      <c r="AA15" s="22" t="s">
        <v>107</v>
      </c>
    </row>
    <row r="16" spans="1:27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2"/>
        <v>-</v>
      </c>
      <c r="S16" s="7"/>
      <c r="T16" s="7"/>
      <c r="U16" s="18" t="str">
        <f t="shared" si="3"/>
        <v>-</v>
      </c>
      <c r="AA16" s="22" t="s">
        <v>108</v>
      </c>
    </row>
    <row r="17" spans="1:27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2"/>
        <v>-</v>
      </c>
      <c r="S17" s="7"/>
      <c r="T17" s="7"/>
      <c r="U17" s="18" t="str">
        <f t="shared" si="3"/>
        <v>-</v>
      </c>
      <c r="AA17" s="22" t="s">
        <v>109</v>
      </c>
    </row>
    <row r="18" spans="1:27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2"/>
        <v>-</v>
      </c>
      <c r="S18" s="7"/>
      <c r="T18" s="7"/>
      <c r="U18" s="18" t="str">
        <f t="shared" si="3"/>
        <v>-</v>
      </c>
      <c r="AA18" s="22" t="s">
        <v>110</v>
      </c>
    </row>
    <row r="19" spans="1:27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2"/>
        <v>-</v>
      </c>
      <c r="S19" s="7"/>
      <c r="T19" s="7"/>
      <c r="U19" s="18" t="str">
        <f t="shared" si="3"/>
        <v>-</v>
      </c>
    </row>
    <row r="20" spans="1:27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2"/>
        <v>-</v>
      </c>
      <c r="S20" s="7"/>
      <c r="T20" s="7"/>
      <c r="U20" s="18" t="str">
        <f t="shared" si="3"/>
        <v>-</v>
      </c>
    </row>
    <row r="21" spans="1:27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2"/>
        <v>-</v>
      </c>
      <c r="S21" s="7"/>
      <c r="T21" s="7"/>
      <c r="U21" s="18" t="str">
        <f t="shared" si="3"/>
        <v>-</v>
      </c>
    </row>
    <row r="22" spans="1:27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2"/>
        <v>-</v>
      </c>
      <c r="S22" s="7"/>
      <c r="T22" s="7"/>
      <c r="U22" s="18" t="str">
        <f t="shared" si="3"/>
        <v>-</v>
      </c>
    </row>
    <row r="23" spans="1:27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2"/>
        <v>-</v>
      </c>
      <c r="S23" s="7"/>
      <c r="T23" s="7"/>
      <c r="U23" s="18" t="str">
        <f t="shared" si="3"/>
        <v>-</v>
      </c>
    </row>
    <row r="24" spans="1:27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2"/>
        <v>-</v>
      </c>
      <c r="S24" s="7"/>
      <c r="T24" s="7"/>
      <c r="U24" s="18" t="str">
        <f t="shared" si="3"/>
        <v>-</v>
      </c>
    </row>
    <row r="25" spans="1:27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2"/>
        <v>-</v>
      </c>
      <c r="S25" s="7"/>
      <c r="T25" s="7"/>
      <c r="U25" s="18" t="str">
        <f t="shared" si="3"/>
        <v>-</v>
      </c>
    </row>
    <row r="26" spans="1:27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2"/>
        <v>-</v>
      </c>
      <c r="S26" s="7"/>
      <c r="T26" s="7"/>
      <c r="U26" s="18" t="str">
        <f t="shared" si="3"/>
        <v>-</v>
      </c>
    </row>
    <row r="27" spans="1:27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2"/>
        <v>-</v>
      </c>
      <c r="S27" s="7"/>
      <c r="T27" s="7"/>
      <c r="U27" s="18" t="str">
        <f t="shared" si="3"/>
        <v>-</v>
      </c>
    </row>
    <row r="28" spans="1:27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2"/>
        <v>-</v>
      </c>
      <c r="S28" s="7"/>
      <c r="T28" s="7"/>
      <c r="U28" s="18" t="str">
        <f t="shared" si="3"/>
        <v>-</v>
      </c>
    </row>
    <row r="29" spans="1:27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2"/>
        <v>-</v>
      </c>
      <c r="S29" s="7"/>
      <c r="T29" s="7"/>
      <c r="U29" s="18" t="str">
        <f t="shared" si="3"/>
        <v>-</v>
      </c>
    </row>
    <row r="30" spans="1:27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2"/>
        <v>-</v>
      </c>
      <c r="S30" s="7"/>
      <c r="T30" s="7"/>
      <c r="U30" s="18" t="str">
        <f t="shared" si="3"/>
        <v>-</v>
      </c>
    </row>
    <row r="31" spans="1:27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2"/>
        <v>-</v>
      </c>
      <c r="S31" s="7"/>
      <c r="T31" s="7"/>
      <c r="U31" s="18" t="str">
        <f t="shared" si="3"/>
        <v>-</v>
      </c>
    </row>
    <row r="32" spans="1:27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2"/>
        <v>-</v>
      </c>
      <c r="S32" s="7"/>
      <c r="T32" s="7"/>
      <c r="U32" s="18" t="str">
        <f t="shared" si="3"/>
        <v>-</v>
      </c>
    </row>
    <row r="33" spans="1:21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2"/>
        <v>-</v>
      </c>
      <c r="S33" s="7"/>
      <c r="T33" s="7"/>
      <c r="U33" s="18" t="str">
        <f t="shared" si="3"/>
        <v>-</v>
      </c>
    </row>
    <row r="34" spans="1:21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2"/>
        <v>-</v>
      </c>
      <c r="S34" s="7"/>
      <c r="T34" s="7"/>
      <c r="U34" s="18" t="str">
        <f t="shared" si="3"/>
        <v>-</v>
      </c>
    </row>
    <row r="35" spans="1:21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2"/>
        <v>-</v>
      </c>
      <c r="S35" s="7"/>
      <c r="T35" s="7"/>
      <c r="U35" s="18" t="str">
        <f t="shared" si="3"/>
        <v>-</v>
      </c>
    </row>
    <row r="36" spans="1:21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2"/>
        <v>-</v>
      </c>
      <c r="S36" s="7"/>
      <c r="T36" s="7"/>
      <c r="U36" s="18" t="str">
        <f t="shared" si="3"/>
        <v>-</v>
      </c>
    </row>
    <row r="37" spans="1:21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2"/>
        <v>-</v>
      </c>
      <c r="S37" s="7"/>
      <c r="T37" s="7"/>
      <c r="U37" s="18" t="str">
        <f t="shared" si="3"/>
        <v>-</v>
      </c>
    </row>
    <row r="38" spans="1:21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2"/>
        <v>-</v>
      </c>
      <c r="S38" s="7"/>
      <c r="T38" s="7"/>
      <c r="U38" s="18" t="str">
        <f t="shared" si="3"/>
        <v>-</v>
      </c>
    </row>
    <row r="39" spans="1:21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2"/>
        <v>-</v>
      </c>
      <c r="S39" s="7"/>
      <c r="T39" s="7"/>
      <c r="U39" s="18" t="str">
        <f t="shared" si="3"/>
        <v>-</v>
      </c>
    </row>
    <row r="40" spans="1:21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2"/>
        <v>-</v>
      </c>
      <c r="S40" s="7"/>
      <c r="T40" s="7"/>
      <c r="U40" s="18" t="str">
        <f t="shared" si="3"/>
        <v>-</v>
      </c>
    </row>
    <row r="41" spans="1:21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2"/>
        <v>-</v>
      </c>
      <c r="S41" s="7"/>
      <c r="T41" s="7"/>
      <c r="U41" s="18" t="str">
        <f t="shared" si="3"/>
        <v>-</v>
      </c>
    </row>
    <row r="42" spans="1:21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2"/>
        <v>-</v>
      </c>
      <c r="S42" s="7"/>
      <c r="T42" s="7"/>
      <c r="U42" s="18" t="str">
        <f t="shared" si="3"/>
        <v>-</v>
      </c>
    </row>
    <row r="43" spans="1:21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2"/>
        <v>-</v>
      </c>
      <c r="S43" s="7"/>
      <c r="T43" s="7"/>
      <c r="U43" s="18" t="str">
        <f t="shared" si="3"/>
        <v>-</v>
      </c>
    </row>
    <row r="44" spans="1:21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2"/>
        <v>-</v>
      </c>
      <c r="S44" s="7"/>
      <c r="T44" s="7"/>
      <c r="U44" s="18" t="str">
        <f t="shared" si="3"/>
        <v>-</v>
      </c>
    </row>
    <row r="45" spans="1:21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2"/>
        <v>-</v>
      </c>
      <c r="S45" s="7"/>
      <c r="T45" s="7"/>
      <c r="U45" s="18" t="str">
        <f t="shared" si="3"/>
        <v>-</v>
      </c>
    </row>
    <row r="46" spans="1:21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2"/>
        <v>-</v>
      </c>
      <c r="S46" s="7"/>
      <c r="T46" s="7"/>
      <c r="U46" s="18" t="str">
        <f t="shared" si="3"/>
        <v>-</v>
      </c>
    </row>
    <row r="47" spans="1:21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2"/>
        <v>-</v>
      </c>
      <c r="S47" s="7"/>
      <c r="T47" s="7"/>
      <c r="U47" s="18" t="str">
        <f t="shared" si="3"/>
        <v>-</v>
      </c>
    </row>
    <row r="48" spans="1:21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2"/>
        <v>-</v>
      </c>
      <c r="S48" s="7"/>
      <c r="T48" s="7"/>
      <c r="U48" s="18" t="str">
        <f t="shared" si="3"/>
        <v>-</v>
      </c>
    </row>
    <row r="49" spans="1:21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2"/>
        <v>-</v>
      </c>
      <c r="S49" s="7"/>
      <c r="T49" s="7"/>
      <c r="U49" s="18" t="str">
        <f t="shared" si="3"/>
        <v>-</v>
      </c>
    </row>
    <row r="50" spans="1:21" x14ac:dyDescent="0.2">
      <c r="A50" s="143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43"/>
      <c r="O50" s="43"/>
      <c r="P50" s="43"/>
      <c r="Q50" s="7"/>
      <c r="R50" s="17" t="str">
        <f t="shared" si="2"/>
        <v>-</v>
      </c>
      <c r="S50" s="7"/>
      <c r="T50" s="7"/>
      <c r="U50" s="18" t="str">
        <f t="shared" si="3"/>
        <v>-</v>
      </c>
    </row>
    <row r="51" spans="1:21" x14ac:dyDescent="0.2">
      <c r="A51" s="143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43"/>
      <c r="O51" s="43"/>
      <c r="P51" s="43"/>
      <c r="Q51" s="7"/>
      <c r="R51" s="17" t="str">
        <f t="shared" si="2"/>
        <v>-</v>
      </c>
      <c r="S51" s="7"/>
      <c r="T51" s="7"/>
      <c r="U51" s="18" t="str">
        <f t="shared" si="3"/>
        <v>-</v>
      </c>
    </row>
    <row r="52" spans="1:21" x14ac:dyDescent="0.2">
      <c r="A52" s="143"/>
      <c r="B52" s="6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43"/>
      <c r="O52" s="43"/>
      <c r="P52" s="43"/>
      <c r="Q52" s="7"/>
      <c r="R52" s="17" t="str">
        <f t="shared" si="2"/>
        <v>-</v>
      </c>
      <c r="S52" s="7"/>
      <c r="T52" s="7"/>
      <c r="U52" s="18" t="str">
        <f t="shared" si="3"/>
        <v>-</v>
      </c>
    </row>
    <row r="53" spans="1:21" x14ac:dyDescent="0.2">
      <c r="A53" s="143"/>
      <c r="B53" s="6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43"/>
      <c r="O53" s="43"/>
      <c r="P53" s="43"/>
      <c r="Q53" s="7"/>
      <c r="R53" s="17" t="str">
        <f t="shared" si="2"/>
        <v>-</v>
      </c>
      <c r="S53" s="7"/>
      <c r="T53" s="7"/>
      <c r="U53" s="18" t="str">
        <f t="shared" si="3"/>
        <v>-</v>
      </c>
    </row>
    <row r="54" spans="1:21" x14ac:dyDescent="0.2">
      <c r="A54" s="143"/>
      <c r="B54" s="6"/>
      <c r="C54" s="6"/>
      <c r="D54" s="7"/>
      <c r="E54" s="7"/>
      <c r="F54" s="7"/>
      <c r="G54" s="7"/>
      <c r="H54" s="7"/>
      <c r="I54" s="7"/>
      <c r="J54" s="7"/>
      <c r="K54" s="7"/>
      <c r="L54" s="7"/>
      <c r="M54" s="7"/>
      <c r="N54" s="43"/>
      <c r="O54" s="43"/>
      <c r="P54" s="43"/>
      <c r="Q54" s="7"/>
      <c r="R54" s="17" t="str">
        <f t="shared" si="2"/>
        <v>-</v>
      </c>
      <c r="S54" s="7"/>
      <c r="T54" s="7"/>
      <c r="U54" s="18" t="str">
        <f t="shared" si="3"/>
        <v>-</v>
      </c>
    </row>
    <row r="55" spans="1:21" x14ac:dyDescent="0.2">
      <c r="A55" s="143"/>
      <c r="B55" s="6"/>
      <c r="C55" s="6"/>
      <c r="D55" s="7"/>
      <c r="E55" s="7"/>
      <c r="F55" s="7"/>
      <c r="G55" s="7"/>
      <c r="H55" s="7"/>
      <c r="I55" s="7"/>
      <c r="J55" s="7"/>
      <c r="K55" s="7"/>
      <c r="L55" s="7"/>
      <c r="M55" s="7"/>
      <c r="N55" s="43"/>
      <c r="O55" s="43"/>
      <c r="P55" s="43"/>
      <c r="Q55" s="7"/>
      <c r="R55" s="17" t="str">
        <f t="shared" si="2"/>
        <v>-</v>
      </c>
      <c r="S55" s="7"/>
      <c r="T55" s="7"/>
      <c r="U55" s="18" t="str">
        <f t="shared" si="3"/>
        <v>-</v>
      </c>
    </row>
    <row r="56" spans="1:21" x14ac:dyDescent="0.2">
      <c r="A56" s="143"/>
      <c r="B56" s="6"/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43"/>
      <c r="O56" s="43"/>
      <c r="P56" s="43"/>
      <c r="Q56" s="7"/>
      <c r="R56" s="17" t="str">
        <f t="shared" si="2"/>
        <v>-</v>
      </c>
      <c r="S56" s="7"/>
      <c r="T56" s="7"/>
      <c r="U56" s="18" t="str">
        <f t="shared" si="3"/>
        <v>-</v>
      </c>
    </row>
    <row r="57" spans="1:21" x14ac:dyDescent="0.2">
      <c r="A57" s="143"/>
      <c r="B57" s="6"/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43"/>
      <c r="O57" s="43"/>
      <c r="P57" s="43"/>
      <c r="Q57" s="7"/>
      <c r="R57" s="17" t="str">
        <f t="shared" si="2"/>
        <v>-</v>
      </c>
      <c r="S57" s="7"/>
      <c r="T57" s="7"/>
      <c r="U57" s="18" t="str">
        <f t="shared" si="3"/>
        <v>-</v>
      </c>
    </row>
    <row r="58" spans="1:21" x14ac:dyDescent="0.2">
      <c r="A58" s="143"/>
      <c r="B58" s="6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43"/>
      <c r="O58" s="43"/>
      <c r="P58" s="43"/>
      <c r="Q58" s="7"/>
      <c r="R58" s="17" t="str">
        <f t="shared" si="2"/>
        <v>-</v>
      </c>
      <c r="S58" s="7"/>
      <c r="T58" s="7"/>
      <c r="U58" s="18" t="str">
        <f t="shared" si="3"/>
        <v>-</v>
      </c>
    </row>
    <row r="59" spans="1:21" ht="13.5" thickBot="1" x14ac:dyDescent="0.25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7"/>
      <c r="O59" s="87"/>
      <c r="P59" s="87"/>
      <c r="Q59" s="86"/>
      <c r="R59" s="88"/>
      <c r="S59" s="86"/>
      <c r="T59" s="86"/>
      <c r="U59" s="98"/>
    </row>
    <row r="60" spans="1:21" s="21" customFormat="1" ht="15.75" x14ac:dyDescent="0.25">
      <c r="A60" s="91"/>
      <c r="B60" s="144" t="s">
        <v>27</v>
      </c>
      <c r="C60" s="144"/>
      <c r="D60" s="144"/>
      <c r="E60" s="144"/>
      <c r="F60" s="144"/>
      <c r="I60" s="144" t="s">
        <v>28</v>
      </c>
      <c r="J60" s="144"/>
      <c r="K60" s="144"/>
      <c r="L60" s="144"/>
      <c r="M60" s="144"/>
      <c r="N60" s="144"/>
      <c r="P60" s="144" t="s">
        <v>168</v>
      </c>
      <c r="Q60" s="144"/>
      <c r="R60" s="144"/>
      <c r="S60" s="144"/>
      <c r="T60" s="144"/>
      <c r="U60" s="161"/>
    </row>
    <row r="61" spans="1:21" ht="15.75" x14ac:dyDescent="0.25">
      <c r="A61" s="92"/>
      <c r="B61" s="22" t="s">
        <v>20</v>
      </c>
      <c r="C61" s="23">
        <f>COUNTIF(N14:N58,"&gt;0")</f>
        <v>0</v>
      </c>
      <c r="D61" s="24"/>
      <c r="E61" s="20"/>
      <c r="H61" s="148" t="s">
        <v>21</v>
      </c>
      <c r="I61" s="148"/>
      <c r="J61" s="44">
        <f>COUNTIF(K14:K58,"&lt;3")</f>
        <v>0</v>
      </c>
      <c r="K61" s="44"/>
      <c r="L61" s="44"/>
      <c r="N61" s="34"/>
      <c r="O61" s="30"/>
      <c r="P61" s="148" t="s">
        <v>171</v>
      </c>
      <c r="Q61" s="148"/>
      <c r="R61" s="22">
        <f>COUNT(B3:B12)</f>
        <v>0</v>
      </c>
      <c r="U61" s="130"/>
    </row>
    <row r="62" spans="1:21" x14ac:dyDescent="0.2">
      <c r="A62" s="92"/>
      <c r="B62" s="25" t="s">
        <v>25</v>
      </c>
      <c r="C62" s="38">
        <f>MIN(R14:R58)</f>
        <v>0</v>
      </c>
      <c r="D62" s="27" t="s">
        <v>30</v>
      </c>
      <c r="E62" s="120">
        <f>MAX(R14:R58)</f>
        <v>0</v>
      </c>
      <c r="F62" s="120"/>
      <c r="H62" s="147" t="s">
        <v>22</v>
      </c>
      <c r="I62" s="147"/>
      <c r="J62" s="45">
        <f t="array" ref="J62">DMIN(B2:U58,"$/ Land SQ FT",Y2:Y11)</f>
        <v>0</v>
      </c>
      <c r="K62" s="36" t="s">
        <v>30</v>
      </c>
      <c r="L62" s="140">
        <f t="array" ref="L62">DMAX(B2:U58,"$/ Land SQ FT",Y2:Y11)</f>
        <v>0</v>
      </c>
      <c r="M62" s="140"/>
      <c r="N62" s="30"/>
      <c r="O62" s="34"/>
      <c r="P62" s="147" t="s">
        <v>22</v>
      </c>
      <c r="Q62" s="147"/>
      <c r="R62" s="55">
        <f>MIN(R3:R12)</f>
        <v>0</v>
      </c>
      <c r="S62" s="54" t="s">
        <v>30</v>
      </c>
      <c r="T62" s="162">
        <f>MAX(R3:R12)</f>
        <v>0</v>
      </c>
      <c r="U62" s="163"/>
    </row>
    <row r="63" spans="1:21" x14ac:dyDescent="0.2">
      <c r="A63" s="92"/>
      <c r="B63" s="25" t="s">
        <v>26</v>
      </c>
      <c r="C63" s="38">
        <f>MIN(U14:U58)</f>
        <v>0</v>
      </c>
      <c r="D63" s="28" t="s">
        <v>30</v>
      </c>
      <c r="E63" s="121">
        <f>MAX(U14:U58)</f>
        <v>0</v>
      </c>
      <c r="F63" s="121"/>
      <c r="H63" s="148" t="s">
        <v>29</v>
      </c>
      <c r="I63" s="148"/>
      <c r="J63" s="46">
        <f t="array" ref="J63">DMIN(B2:U58,"$/ Land Unit", Y2:Y11)</f>
        <v>0</v>
      </c>
      <c r="K63" s="36" t="s">
        <v>30</v>
      </c>
      <c r="L63" s="140">
        <f t="array" ref="L63">DMAX(B2:U58,"$/ Land Unit",Y2:Y11)</f>
        <v>0</v>
      </c>
      <c r="M63" s="140"/>
      <c r="N63" s="30"/>
      <c r="O63" s="34"/>
      <c r="P63" s="148" t="s">
        <v>29</v>
      </c>
      <c r="Q63" s="148"/>
      <c r="R63" s="55">
        <f>MIN(U3:U12)</f>
        <v>0</v>
      </c>
      <c r="S63" s="54" t="s">
        <v>30</v>
      </c>
      <c r="T63" s="162">
        <f>MAX(U3:U12)</f>
        <v>0</v>
      </c>
      <c r="U63" s="163"/>
    </row>
    <row r="64" spans="1:21" x14ac:dyDescent="0.2">
      <c r="A64" s="92"/>
      <c r="B64" s="23" t="s">
        <v>31</v>
      </c>
      <c r="C64" s="39" t="str">
        <f>IF(ISERROR(AVERAGE(R14:R58)),"-",AVERAGE(R14:R58))</f>
        <v>-</v>
      </c>
      <c r="E64" s="26"/>
      <c r="F64" s="23"/>
      <c r="H64" s="148" t="s">
        <v>31</v>
      </c>
      <c r="I64" s="148"/>
      <c r="J64" s="47" t="str">
        <f t="array" ref="J64">IF(ISERROR(DAVERAGE(B2:U58,"$/ Land SQ FT",Y2:Y11)),"-",DAVERAGE(B2:U58,"$/ Land SQ FT",Y2:Y11))</f>
        <v>-</v>
      </c>
      <c r="K64" s="30"/>
      <c r="L64" s="34"/>
      <c r="M64" s="30"/>
      <c r="N64" s="30"/>
      <c r="O64" s="34"/>
      <c r="P64" s="148" t="s">
        <v>31</v>
      </c>
      <c r="Q64" s="148"/>
      <c r="R64" s="54" t="str">
        <f>IF(ISERROR(AVERAGE(R3:R12)),"-",AVERAGE(R3:R12))</f>
        <v>-</v>
      </c>
      <c r="U64" s="130"/>
    </row>
    <row r="65" spans="1:21" x14ac:dyDescent="0.2">
      <c r="A65" s="92"/>
      <c r="B65" s="23" t="s">
        <v>32</v>
      </c>
      <c r="C65" s="39" t="str">
        <f>IF(ISERROR(MEDIAN(R14:R58)),"-",MEDIAN(R14:R58))</f>
        <v>-</v>
      </c>
      <c r="E65" s="26"/>
      <c r="F65" s="23"/>
      <c r="H65" s="148" t="s">
        <v>32</v>
      </c>
      <c r="I65" s="148"/>
      <c r="J65" s="48" t="str">
        <f t="array" ref="J65">IF(ISERROR(MEDIAN(IF(K14:K58&lt;3,R14:R58))),"-",MEDIAN(IF(K14:K58&lt;3,R14:R58)))</f>
        <v>-</v>
      </c>
      <c r="K65" s="30"/>
      <c r="L65" s="34"/>
      <c r="M65" s="30"/>
      <c r="N65" s="30"/>
      <c r="O65" s="34"/>
      <c r="P65" s="148" t="s">
        <v>32</v>
      </c>
      <c r="Q65" s="148"/>
      <c r="R65" s="54" t="str">
        <f>IF(ISERROR(MEDIAN(R3:R12)),"-",MEDIAN(R3:R12))</f>
        <v>-</v>
      </c>
      <c r="U65" s="130"/>
    </row>
    <row r="66" spans="1:21" x14ac:dyDescent="0.2">
      <c r="A66" s="92"/>
      <c r="B66" s="23" t="s">
        <v>33</v>
      </c>
      <c r="C66" s="39" t="str">
        <f>IF(ISERROR(AVERAGE(U14:U58)),"-",AVERAGE(U14:U58))</f>
        <v>-</v>
      </c>
      <c r="D66" s="30"/>
      <c r="E66" s="29"/>
      <c r="F66" s="30"/>
      <c r="G66" s="30"/>
      <c r="H66" s="148" t="s">
        <v>33</v>
      </c>
      <c r="I66" s="148"/>
      <c r="J66" s="47" t="str">
        <f t="array" ref="J66">IF(ISERROR(DAVERAGE(B2:U58,"$/ Land Unit",Y2:Y11)),"-",DAVERAGE(B2:U58,"$/ Land Unit",Y2:Y11))</f>
        <v>-</v>
      </c>
      <c r="K66" s="30"/>
      <c r="L66" s="34"/>
      <c r="M66" s="30"/>
      <c r="N66" s="30"/>
      <c r="O66" s="34"/>
      <c r="P66" s="148" t="s">
        <v>33</v>
      </c>
      <c r="Q66" s="148"/>
      <c r="R66" s="54" t="str">
        <f>IF(ISERROR(AVERAGE(U3:U12)),"-",AVERAGE(U3:U12))</f>
        <v>-</v>
      </c>
      <c r="U66" s="130"/>
    </row>
    <row r="67" spans="1:21" x14ac:dyDescent="0.2">
      <c r="A67" s="92"/>
      <c r="B67" s="31" t="s">
        <v>34</v>
      </c>
      <c r="C67" s="39" t="str">
        <f>IF(ISERROR(MEDIAN(U14:U58)),"-",MEDIAN(U14:U58))</f>
        <v>-</v>
      </c>
      <c r="D67" s="30"/>
      <c r="E67" s="29"/>
      <c r="F67" s="30"/>
      <c r="G67" s="30"/>
      <c r="H67" s="141" t="s">
        <v>34</v>
      </c>
      <c r="I67" s="141"/>
      <c r="J67" s="48" t="str">
        <f t="array" ref="J67">IF(ISERROR(MEDIAN(IF(K14:K58&lt;3,U14:U58))),"-",MEDIAN(IF(K14:K58&lt;3,U14:U58)))</f>
        <v>-</v>
      </c>
      <c r="K67" s="30"/>
      <c r="L67" s="34"/>
      <c r="M67" s="34"/>
      <c r="N67" s="30"/>
      <c r="O67" s="34"/>
      <c r="P67" s="141" t="s">
        <v>34</v>
      </c>
      <c r="Q67" s="141"/>
      <c r="R67" s="54" t="str">
        <f>IF(ISERROR(MEDIAN(U3:U12)),"-",MEDIAN(U3:U12))</f>
        <v>-</v>
      </c>
      <c r="U67" s="130"/>
    </row>
    <row r="68" spans="1:21" x14ac:dyDescent="0.2">
      <c r="A68" s="92"/>
      <c r="C68" s="30"/>
      <c r="D68" s="29"/>
      <c r="E68" s="30"/>
      <c r="G68" s="30"/>
      <c r="H68" s="46"/>
      <c r="J68" s="46"/>
      <c r="K68" s="46"/>
      <c r="L68" s="46"/>
      <c r="M68" s="30"/>
      <c r="N68" s="34"/>
      <c r="O68" s="30"/>
      <c r="P68" s="30"/>
      <c r="Q68" s="34"/>
      <c r="R68" s="22"/>
      <c r="U68" s="130"/>
    </row>
    <row r="69" spans="1:21" ht="13.5" thickBot="1" x14ac:dyDescent="0.25">
      <c r="A69" s="93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6"/>
      <c r="O69" s="66"/>
      <c r="P69" s="66"/>
      <c r="Q69" s="65"/>
      <c r="R69" s="67"/>
      <c r="S69" s="65"/>
      <c r="T69" s="65"/>
      <c r="U69" s="68"/>
    </row>
    <row r="70" spans="1:21" ht="13.5" thickTop="1" x14ac:dyDescent="0.2"/>
  </sheetData>
  <sheetProtection password="8408" sheet="1" objects="1" scenarios="1" insertColumns="0" insertRows="0"/>
  <mergeCells count="27">
    <mergeCell ref="H67:I67"/>
    <mergeCell ref="H62:I62"/>
    <mergeCell ref="H63:I63"/>
    <mergeCell ref="H64:I64"/>
    <mergeCell ref="H65:I65"/>
    <mergeCell ref="D1:I1"/>
    <mergeCell ref="J1:L1"/>
    <mergeCell ref="Q1:U1"/>
    <mergeCell ref="N1:P1"/>
    <mergeCell ref="A14:A58"/>
    <mergeCell ref="H61:I61"/>
    <mergeCell ref="A3:A13"/>
    <mergeCell ref="B60:F60"/>
    <mergeCell ref="I60:N60"/>
    <mergeCell ref="P66:Q66"/>
    <mergeCell ref="P60:U60"/>
    <mergeCell ref="T62:U62"/>
    <mergeCell ref="T63:U63"/>
    <mergeCell ref="P61:Q61"/>
    <mergeCell ref="H66:I66"/>
    <mergeCell ref="P67:Q67"/>
    <mergeCell ref="L62:M62"/>
    <mergeCell ref="L63:M63"/>
    <mergeCell ref="P62:Q62"/>
    <mergeCell ref="P63:Q63"/>
    <mergeCell ref="P64:Q64"/>
    <mergeCell ref="P65:Q65"/>
  </mergeCells>
  <phoneticPr fontId="4" type="noConversion"/>
  <dataValidations count="2">
    <dataValidation type="list" allowBlank="1" showInputMessage="1" showErrorMessage="1" sqref="L14:L58 L3:L12">
      <formula1>$Z$14:$Z$15</formula1>
    </dataValidation>
    <dataValidation type="list" allowBlank="1" showInputMessage="1" showErrorMessage="1" sqref="S14:S58 S3:S12">
      <formula1>$AA$14:$AA$18</formula1>
    </dataValidation>
  </dataValidations>
  <printOptions horizontalCentered="1"/>
  <pageMargins left="0.25" right="0.25" top="0.5" bottom="0.25" header="0.25" footer="0.5"/>
  <pageSetup scale="52" orientation="landscape" horizontalDpi="300" verticalDpi="300" r:id="rId1"/>
  <headerFooter alignWithMargins="0">
    <oddHeader>&amp;C&amp;"Times New Roman,Bold"&amp;14CODE 41 REQUEST: DATA ANALYSIS TEMPLATE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73"/>
  <sheetViews>
    <sheetView zoomScale="75" workbookViewId="0">
      <selection activeCell="V3" sqref="V3"/>
    </sheetView>
  </sheetViews>
  <sheetFormatPr defaultColWidth="9.33203125" defaultRowHeight="12.75" x14ac:dyDescent="0.2"/>
  <cols>
    <col min="1" max="1" width="9.33203125" style="22" customWidth="1"/>
    <col min="2" max="2" width="29.6640625" style="22" customWidth="1"/>
    <col min="3" max="4" width="11.6640625" style="22" customWidth="1"/>
    <col min="5" max="7" width="16.5" style="22" customWidth="1"/>
    <col min="8" max="9" width="9.33203125" style="22" customWidth="1"/>
    <col min="10" max="10" width="13.33203125" style="22" customWidth="1"/>
    <col min="11" max="11" width="9.33203125" style="22" customWidth="1"/>
    <col min="12" max="12" width="9.6640625" style="22" customWidth="1"/>
    <col min="13" max="13" width="11.33203125" style="22" customWidth="1"/>
    <col min="14" max="14" width="15" style="94" customWidth="1"/>
    <col min="15" max="16" width="19.33203125" style="94" customWidth="1"/>
    <col min="17" max="17" width="13.33203125" style="22" customWidth="1"/>
    <col min="18" max="18" width="12.5" style="55" bestFit="1" customWidth="1"/>
    <col min="19" max="19" width="10.33203125" style="22" customWidth="1"/>
    <col min="20" max="20" width="9.6640625" style="22" customWidth="1"/>
    <col min="21" max="27" width="12.6640625" style="55" customWidth="1"/>
    <col min="28" max="16384" width="9.33203125" style="22"/>
  </cols>
  <sheetData>
    <row r="1" spans="1:33" s="75" customFormat="1" ht="19.5" thickTop="1" x14ac:dyDescent="0.3">
      <c r="A1" s="74"/>
      <c r="B1" s="9" t="s">
        <v>18</v>
      </c>
      <c r="C1" s="9"/>
      <c r="D1" s="157"/>
      <c r="E1" s="157"/>
      <c r="F1" s="157"/>
      <c r="G1" s="157"/>
      <c r="H1" s="157"/>
      <c r="I1" s="157"/>
      <c r="J1" s="152" t="s">
        <v>19</v>
      </c>
      <c r="K1" s="152"/>
      <c r="L1" s="152"/>
      <c r="M1" s="123"/>
      <c r="N1" s="151"/>
      <c r="O1" s="149"/>
      <c r="P1" s="150"/>
      <c r="Q1" s="153"/>
      <c r="R1" s="154"/>
      <c r="S1" s="154"/>
      <c r="T1" s="154"/>
      <c r="U1" s="154"/>
      <c r="V1" s="154"/>
      <c r="W1" s="154"/>
      <c r="X1" s="154"/>
      <c r="Y1" s="154"/>
      <c r="Z1" s="154"/>
      <c r="AA1" s="155"/>
    </row>
    <row r="2" spans="1:33" s="79" customFormat="1" ht="51.75" customHeight="1" thickBot="1" x14ac:dyDescent="0.25">
      <c r="A2" s="76"/>
      <c r="B2" s="10" t="s">
        <v>0</v>
      </c>
      <c r="C2" s="10" t="s">
        <v>133</v>
      </c>
      <c r="D2" s="11" t="s">
        <v>7</v>
      </c>
      <c r="E2" s="11" t="s">
        <v>8</v>
      </c>
      <c r="F2" s="11" t="s">
        <v>134</v>
      </c>
      <c r="G2" s="11" t="s">
        <v>135</v>
      </c>
      <c r="H2" s="11" t="s">
        <v>1</v>
      </c>
      <c r="I2" s="11" t="s">
        <v>2</v>
      </c>
      <c r="J2" s="11" t="s">
        <v>3</v>
      </c>
      <c r="K2" s="11" t="s">
        <v>9</v>
      </c>
      <c r="L2" s="11" t="s">
        <v>14</v>
      </c>
      <c r="M2" s="11" t="s">
        <v>4</v>
      </c>
      <c r="N2" s="12" t="s">
        <v>5</v>
      </c>
      <c r="O2" s="12" t="s">
        <v>136</v>
      </c>
      <c r="P2" s="12" t="s">
        <v>137</v>
      </c>
      <c r="Q2" s="11" t="s">
        <v>10</v>
      </c>
      <c r="R2" s="13" t="s">
        <v>16</v>
      </c>
      <c r="S2" s="11" t="s">
        <v>11</v>
      </c>
      <c r="T2" s="11" t="s">
        <v>6</v>
      </c>
      <c r="U2" s="50" t="s">
        <v>17</v>
      </c>
      <c r="V2" s="50" t="s">
        <v>138</v>
      </c>
      <c r="W2" s="50" t="s">
        <v>139</v>
      </c>
      <c r="X2" s="77" t="s">
        <v>12</v>
      </c>
      <c r="Y2" s="77" t="s">
        <v>13</v>
      </c>
      <c r="Z2" s="77" t="s">
        <v>113</v>
      </c>
      <c r="AA2" s="78" t="s">
        <v>15</v>
      </c>
      <c r="AE2" s="73" t="s">
        <v>9</v>
      </c>
      <c r="AF2" s="73" t="s">
        <v>16</v>
      </c>
      <c r="AG2" s="73" t="s">
        <v>17</v>
      </c>
    </row>
    <row r="3" spans="1:33" ht="25.5" customHeight="1" thickBot="1" x14ac:dyDescent="0.25">
      <c r="A3" s="158" t="s">
        <v>168</v>
      </c>
      <c r="B3" s="2"/>
      <c r="C3" s="2"/>
      <c r="D3" s="3"/>
      <c r="E3" s="3"/>
      <c r="F3" s="3"/>
      <c r="G3" s="3"/>
      <c r="H3" s="3"/>
      <c r="I3" s="3"/>
      <c r="J3" s="3"/>
      <c r="K3" s="1"/>
      <c r="L3" s="3"/>
      <c r="M3" s="4"/>
      <c r="N3" s="42"/>
      <c r="O3" s="42"/>
      <c r="P3" s="42"/>
      <c r="Q3" s="3"/>
      <c r="R3" s="15" t="str">
        <f t="shared" ref="R3:R12" si="0">IF(ISERROR(N3/Q3),"-",N3/Q3)</f>
        <v>-</v>
      </c>
      <c r="S3" s="3"/>
      <c r="T3" s="3"/>
      <c r="U3" s="51" t="str">
        <f t="shared" ref="U3:U12" si="1">IF(ISERROR(N3/T3),"-",N3/T3)</f>
        <v>-</v>
      </c>
      <c r="V3" s="137"/>
      <c r="W3" s="137"/>
      <c r="X3" s="69"/>
      <c r="Y3" s="69"/>
      <c r="Z3" s="69"/>
      <c r="AA3" s="16" t="str">
        <f t="shared" ref="AA3:AA12" si="2">IF(ISERROR(N3/X3),"-",N3/X3)</f>
        <v>-</v>
      </c>
      <c r="AE3" s="22" t="s">
        <v>35</v>
      </c>
    </row>
    <row r="4" spans="1:33" ht="25.5" customHeight="1" thickBot="1" x14ac:dyDescent="0.25">
      <c r="A4" s="159"/>
      <c r="B4" s="2"/>
      <c r="C4" s="2"/>
      <c r="D4" s="3"/>
      <c r="E4" s="3"/>
      <c r="F4" s="3"/>
      <c r="G4" s="3"/>
      <c r="H4" s="3"/>
      <c r="I4" s="3"/>
      <c r="J4" s="3"/>
      <c r="K4" s="1"/>
      <c r="L4" s="3"/>
      <c r="M4" s="4"/>
      <c r="N4" s="42"/>
      <c r="O4" s="42"/>
      <c r="P4" s="42"/>
      <c r="Q4" s="3"/>
      <c r="R4" s="15" t="str">
        <f t="shared" si="0"/>
        <v>-</v>
      </c>
      <c r="S4" s="3"/>
      <c r="T4" s="3"/>
      <c r="U4" s="51" t="str">
        <f t="shared" si="1"/>
        <v>-</v>
      </c>
      <c r="V4" s="137"/>
      <c r="W4" s="137"/>
      <c r="X4" s="69"/>
      <c r="Y4" s="69"/>
      <c r="Z4" s="69"/>
      <c r="AA4" s="16" t="str">
        <f t="shared" si="2"/>
        <v>-</v>
      </c>
      <c r="AE4" s="22" t="s">
        <v>35</v>
      </c>
    </row>
    <row r="5" spans="1:33" ht="25.5" customHeight="1" thickBot="1" x14ac:dyDescent="0.25">
      <c r="A5" s="159"/>
      <c r="B5" s="2"/>
      <c r="C5" s="2"/>
      <c r="D5" s="3"/>
      <c r="E5" s="3"/>
      <c r="F5" s="3"/>
      <c r="G5" s="3"/>
      <c r="H5" s="3"/>
      <c r="I5" s="3"/>
      <c r="J5" s="3"/>
      <c r="K5" s="1"/>
      <c r="L5" s="3"/>
      <c r="M5" s="4"/>
      <c r="N5" s="42"/>
      <c r="O5" s="42"/>
      <c r="P5" s="42"/>
      <c r="Q5" s="3"/>
      <c r="R5" s="15" t="str">
        <f t="shared" si="0"/>
        <v>-</v>
      </c>
      <c r="S5" s="3"/>
      <c r="T5" s="3"/>
      <c r="U5" s="51" t="str">
        <f t="shared" si="1"/>
        <v>-</v>
      </c>
      <c r="V5" s="137"/>
      <c r="W5" s="137"/>
      <c r="X5" s="69"/>
      <c r="Y5" s="69"/>
      <c r="Z5" s="69"/>
      <c r="AA5" s="16" t="str">
        <f t="shared" si="2"/>
        <v>-</v>
      </c>
      <c r="AE5" s="22" t="s">
        <v>35</v>
      </c>
    </row>
    <row r="6" spans="1:33" ht="25.5" customHeight="1" thickBot="1" x14ac:dyDescent="0.25">
      <c r="A6" s="159"/>
      <c r="B6" s="2"/>
      <c r="C6" s="2"/>
      <c r="D6" s="3"/>
      <c r="E6" s="3"/>
      <c r="F6" s="3"/>
      <c r="G6" s="3"/>
      <c r="H6" s="3"/>
      <c r="I6" s="3"/>
      <c r="J6" s="3"/>
      <c r="K6" s="1"/>
      <c r="L6" s="3"/>
      <c r="M6" s="4"/>
      <c r="N6" s="42"/>
      <c r="O6" s="42"/>
      <c r="P6" s="42"/>
      <c r="Q6" s="3"/>
      <c r="R6" s="15" t="str">
        <f t="shared" si="0"/>
        <v>-</v>
      </c>
      <c r="S6" s="3"/>
      <c r="T6" s="3"/>
      <c r="U6" s="51" t="str">
        <f t="shared" si="1"/>
        <v>-</v>
      </c>
      <c r="V6" s="137"/>
      <c r="W6" s="137"/>
      <c r="X6" s="69"/>
      <c r="Y6" s="69"/>
      <c r="Z6" s="69"/>
      <c r="AA6" s="16" t="str">
        <f t="shared" si="2"/>
        <v>-</v>
      </c>
      <c r="AE6" s="22" t="s">
        <v>35</v>
      </c>
    </row>
    <row r="7" spans="1:33" ht="25.5" customHeight="1" thickBot="1" x14ac:dyDescent="0.25">
      <c r="A7" s="159"/>
      <c r="B7" s="2"/>
      <c r="C7" s="2"/>
      <c r="D7" s="3"/>
      <c r="E7" s="3"/>
      <c r="F7" s="3"/>
      <c r="G7" s="3"/>
      <c r="H7" s="3"/>
      <c r="I7" s="3"/>
      <c r="J7" s="3"/>
      <c r="K7" s="1"/>
      <c r="L7" s="3"/>
      <c r="M7" s="4"/>
      <c r="N7" s="42"/>
      <c r="O7" s="42"/>
      <c r="P7" s="42"/>
      <c r="Q7" s="3"/>
      <c r="R7" s="15" t="str">
        <f t="shared" si="0"/>
        <v>-</v>
      </c>
      <c r="S7" s="3"/>
      <c r="T7" s="3"/>
      <c r="U7" s="51" t="str">
        <f t="shared" si="1"/>
        <v>-</v>
      </c>
      <c r="V7" s="137"/>
      <c r="W7" s="137"/>
      <c r="X7" s="69"/>
      <c r="Y7" s="69"/>
      <c r="Z7" s="69"/>
      <c r="AA7" s="16" t="str">
        <f t="shared" si="2"/>
        <v>-</v>
      </c>
      <c r="AE7" s="22" t="s">
        <v>35</v>
      </c>
    </row>
    <row r="8" spans="1:33" ht="25.5" customHeight="1" thickBot="1" x14ac:dyDescent="0.25">
      <c r="A8" s="159"/>
      <c r="B8" s="2"/>
      <c r="C8" s="2"/>
      <c r="D8" s="3"/>
      <c r="E8" s="3"/>
      <c r="F8" s="3"/>
      <c r="G8" s="3"/>
      <c r="H8" s="3"/>
      <c r="I8" s="3"/>
      <c r="J8" s="3"/>
      <c r="K8" s="1"/>
      <c r="L8" s="3"/>
      <c r="M8" s="4"/>
      <c r="N8" s="42"/>
      <c r="O8" s="42"/>
      <c r="P8" s="42"/>
      <c r="Q8" s="3"/>
      <c r="R8" s="15" t="str">
        <f t="shared" si="0"/>
        <v>-</v>
      </c>
      <c r="S8" s="3"/>
      <c r="T8" s="3"/>
      <c r="U8" s="51" t="str">
        <f t="shared" si="1"/>
        <v>-</v>
      </c>
      <c r="V8" s="137"/>
      <c r="W8" s="137"/>
      <c r="X8" s="69"/>
      <c r="Y8" s="69"/>
      <c r="Z8" s="69"/>
      <c r="AA8" s="16" t="str">
        <f t="shared" si="2"/>
        <v>-</v>
      </c>
      <c r="AE8" s="22" t="s">
        <v>35</v>
      </c>
    </row>
    <row r="9" spans="1:33" ht="25.5" customHeight="1" thickBot="1" x14ac:dyDescent="0.25">
      <c r="A9" s="159"/>
      <c r="B9" s="2"/>
      <c r="C9" s="2"/>
      <c r="D9" s="3"/>
      <c r="E9" s="3"/>
      <c r="F9" s="3"/>
      <c r="G9" s="3"/>
      <c r="H9" s="3"/>
      <c r="I9" s="3"/>
      <c r="J9" s="3"/>
      <c r="K9" s="1"/>
      <c r="L9" s="3"/>
      <c r="M9" s="4"/>
      <c r="N9" s="42"/>
      <c r="O9" s="42"/>
      <c r="P9" s="42"/>
      <c r="Q9" s="3"/>
      <c r="R9" s="15" t="str">
        <f t="shared" si="0"/>
        <v>-</v>
      </c>
      <c r="S9" s="3"/>
      <c r="T9" s="3"/>
      <c r="U9" s="51" t="str">
        <f t="shared" si="1"/>
        <v>-</v>
      </c>
      <c r="V9" s="137"/>
      <c r="W9" s="137"/>
      <c r="X9" s="69"/>
      <c r="Y9" s="69"/>
      <c r="Z9" s="69"/>
      <c r="AA9" s="16" t="str">
        <f t="shared" si="2"/>
        <v>-</v>
      </c>
      <c r="AE9" s="22" t="s">
        <v>35</v>
      </c>
    </row>
    <row r="10" spans="1:33" ht="25.5" customHeight="1" thickBot="1" x14ac:dyDescent="0.25">
      <c r="A10" s="159"/>
      <c r="B10" s="2"/>
      <c r="C10" s="2"/>
      <c r="D10" s="3"/>
      <c r="E10" s="3"/>
      <c r="F10" s="3"/>
      <c r="G10" s="3"/>
      <c r="H10" s="3"/>
      <c r="I10" s="3"/>
      <c r="J10" s="3"/>
      <c r="K10" s="1"/>
      <c r="L10" s="3"/>
      <c r="M10" s="4"/>
      <c r="N10" s="42"/>
      <c r="O10" s="42"/>
      <c r="P10" s="42"/>
      <c r="Q10" s="3"/>
      <c r="R10" s="15" t="str">
        <f t="shared" si="0"/>
        <v>-</v>
      </c>
      <c r="S10" s="3"/>
      <c r="T10" s="3"/>
      <c r="U10" s="51" t="str">
        <f t="shared" si="1"/>
        <v>-</v>
      </c>
      <c r="V10" s="137"/>
      <c r="W10" s="137"/>
      <c r="X10" s="69"/>
      <c r="Y10" s="69"/>
      <c r="Z10" s="69"/>
      <c r="AA10" s="16" t="str">
        <f t="shared" si="2"/>
        <v>-</v>
      </c>
      <c r="AE10" s="22" t="s">
        <v>35</v>
      </c>
    </row>
    <row r="11" spans="1:33" ht="25.5" customHeight="1" thickBot="1" x14ac:dyDescent="0.25">
      <c r="A11" s="159"/>
      <c r="B11" s="2"/>
      <c r="C11" s="2"/>
      <c r="D11" s="3"/>
      <c r="E11" s="3"/>
      <c r="F11" s="3"/>
      <c r="G11" s="3"/>
      <c r="H11" s="3"/>
      <c r="I11" s="3"/>
      <c r="J11" s="3"/>
      <c r="K11" s="1"/>
      <c r="L11" s="3"/>
      <c r="M11" s="4"/>
      <c r="N11" s="42"/>
      <c r="O11" s="42"/>
      <c r="P11" s="42"/>
      <c r="Q11" s="3"/>
      <c r="R11" s="15" t="str">
        <f t="shared" si="0"/>
        <v>-</v>
      </c>
      <c r="S11" s="3"/>
      <c r="T11" s="3"/>
      <c r="U11" s="51" t="str">
        <f t="shared" si="1"/>
        <v>-</v>
      </c>
      <c r="V11" s="137"/>
      <c r="W11" s="137"/>
      <c r="X11" s="69"/>
      <c r="Y11" s="69"/>
      <c r="Z11" s="69"/>
      <c r="AA11" s="16" t="str">
        <f t="shared" si="2"/>
        <v>-</v>
      </c>
      <c r="AE11" s="22" t="s">
        <v>35</v>
      </c>
    </row>
    <row r="12" spans="1:33" ht="25.5" customHeight="1" thickBot="1" x14ac:dyDescent="0.25">
      <c r="A12" s="159"/>
      <c r="B12" s="2"/>
      <c r="C12" s="2"/>
      <c r="D12" s="3"/>
      <c r="E12" s="3"/>
      <c r="F12" s="3"/>
      <c r="G12" s="3"/>
      <c r="H12" s="3"/>
      <c r="I12" s="3"/>
      <c r="J12" s="3"/>
      <c r="K12" s="1"/>
      <c r="L12" s="3"/>
      <c r="M12" s="4"/>
      <c r="N12" s="42"/>
      <c r="O12" s="42"/>
      <c r="P12" s="42"/>
      <c r="Q12" s="3"/>
      <c r="R12" s="15" t="str">
        <f t="shared" si="0"/>
        <v>-</v>
      </c>
      <c r="S12" s="3"/>
      <c r="T12" s="3"/>
      <c r="U12" s="51" t="str">
        <f t="shared" si="1"/>
        <v>-</v>
      </c>
      <c r="V12" s="137"/>
      <c r="W12" s="137"/>
      <c r="X12" s="69"/>
      <c r="Y12" s="69"/>
      <c r="Z12" s="69"/>
      <c r="AA12" s="16" t="str">
        <f t="shared" si="2"/>
        <v>-</v>
      </c>
      <c r="AE12" s="22" t="s">
        <v>35</v>
      </c>
    </row>
    <row r="13" spans="1:33" ht="18.75" customHeight="1" x14ac:dyDescent="0.2">
      <c r="A13" s="160"/>
      <c r="B13" s="4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1"/>
      <c r="O13" s="81"/>
      <c r="P13" s="81"/>
      <c r="Q13" s="80"/>
      <c r="R13" s="82"/>
      <c r="S13" s="80"/>
      <c r="T13" s="80"/>
      <c r="U13" s="82"/>
      <c r="V13" s="138"/>
      <c r="W13" s="138"/>
      <c r="X13" s="83"/>
      <c r="Y13" s="83"/>
      <c r="Z13" s="83"/>
      <c r="AA13" s="84"/>
    </row>
    <row r="14" spans="1:33" x14ac:dyDescent="0.2">
      <c r="A14" s="143" t="s">
        <v>24</v>
      </c>
      <c r="B14" s="6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43"/>
      <c r="O14" s="43"/>
      <c r="P14" s="43"/>
      <c r="Q14" s="7"/>
      <c r="R14" s="17" t="str">
        <f t="shared" ref="R14:R58" si="3">IF(ISERROR(N14/Q14),"-",N14/Q14)</f>
        <v>-</v>
      </c>
      <c r="S14" s="7"/>
      <c r="T14" s="7"/>
      <c r="U14" s="52" t="str">
        <f t="shared" ref="U14:U58" si="4">IF(ISERROR(N14/T14),"-",N14/T14)</f>
        <v>-</v>
      </c>
      <c r="V14" s="136"/>
      <c r="W14" s="136"/>
      <c r="X14" s="70"/>
      <c r="Y14" s="70"/>
      <c r="Z14" s="70"/>
      <c r="AA14" s="53" t="str">
        <f t="shared" ref="AA14:AA58" si="5">IF(ISERROR(N14/X14),"-",N14/X14)</f>
        <v>-</v>
      </c>
      <c r="AF14" s="22" t="s">
        <v>104</v>
      </c>
      <c r="AG14" s="22" t="s">
        <v>106</v>
      </c>
    </row>
    <row r="15" spans="1:33" x14ac:dyDescent="0.2">
      <c r="A15" s="143"/>
      <c r="B15" s="6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43"/>
      <c r="O15" s="43"/>
      <c r="P15" s="43"/>
      <c r="Q15" s="7"/>
      <c r="R15" s="17" t="str">
        <f t="shared" si="3"/>
        <v>-</v>
      </c>
      <c r="S15" s="7"/>
      <c r="T15" s="7"/>
      <c r="U15" s="52" t="str">
        <f t="shared" si="4"/>
        <v>-</v>
      </c>
      <c r="V15" s="136"/>
      <c r="W15" s="136"/>
      <c r="X15" s="70"/>
      <c r="Y15" s="70"/>
      <c r="Z15" s="70"/>
      <c r="AA15" s="53" t="str">
        <f t="shared" si="5"/>
        <v>-</v>
      </c>
      <c r="AF15" s="22" t="s">
        <v>105</v>
      </c>
      <c r="AG15" s="22" t="s">
        <v>107</v>
      </c>
    </row>
    <row r="16" spans="1:33" x14ac:dyDescent="0.2">
      <c r="A16" s="143"/>
      <c r="B16" s="6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43"/>
      <c r="O16" s="43"/>
      <c r="P16" s="43"/>
      <c r="Q16" s="7"/>
      <c r="R16" s="17" t="str">
        <f t="shared" si="3"/>
        <v>-</v>
      </c>
      <c r="S16" s="7"/>
      <c r="T16" s="7"/>
      <c r="U16" s="52" t="str">
        <f t="shared" si="4"/>
        <v>-</v>
      </c>
      <c r="V16" s="136"/>
      <c r="W16" s="136"/>
      <c r="X16" s="70"/>
      <c r="Y16" s="70"/>
      <c r="Z16" s="70"/>
      <c r="AA16" s="53" t="str">
        <f t="shared" si="5"/>
        <v>-</v>
      </c>
      <c r="AG16" s="22" t="s">
        <v>108</v>
      </c>
    </row>
    <row r="17" spans="1:33" x14ac:dyDescent="0.2">
      <c r="A17" s="143"/>
      <c r="B17" s="6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43"/>
      <c r="O17" s="43"/>
      <c r="P17" s="43"/>
      <c r="Q17" s="7"/>
      <c r="R17" s="17" t="str">
        <f t="shared" si="3"/>
        <v>-</v>
      </c>
      <c r="S17" s="7"/>
      <c r="T17" s="7"/>
      <c r="U17" s="52" t="str">
        <f t="shared" si="4"/>
        <v>-</v>
      </c>
      <c r="V17" s="136"/>
      <c r="W17" s="136"/>
      <c r="X17" s="70"/>
      <c r="Y17" s="70"/>
      <c r="Z17" s="70"/>
      <c r="AA17" s="53" t="str">
        <f t="shared" si="5"/>
        <v>-</v>
      </c>
      <c r="AG17" s="22" t="s">
        <v>109</v>
      </c>
    </row>
    <row r="18" spans="1:33" x14ac:dyDescent="0.2">
      <c r="A18" s="143"/>
      <c r="B18" s="6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43"/>
      <c r="O18" s="43"/>
      <c r="P18" s="43"/>
      <c r="Q18" s="7"/>
      <c r="R18" s="17" t="str">
        <f t="shared" si="3"/>
        <v>-</v>
      </c>
      <c r="S18" s="7"/>
      <c r="T18" s="7"/>
      <c r="U18" s="52" t="str">
        <f t="shared" si="4"/>
        <v>-</v>
      </c>
      <c r="V18" s="136"/>
      <c r="W18" s="136"/>
      <c r="X18" s="70"/>
      <c r="Y18" s="71"/>
      <c r="Z18" s="71"/>
      <c r="AA18" s="53" t="str">
        <f t="shared" si="5"/>
        <v>-</v>
      </c>
      <c r="AG18" s="22" t="s">
        <v>110</v>
      </c>
    </row>
    <row r="19" spans="1:33" x14ac:dyDescent="0.2">
      <c r="A19" s="143"/>
      <c r="B19" s="6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43"/>
      <c r="O19" s="43"/>
      <c r="P19" s="43"/>
      <c r="Q19" s="7"/>
      <c r="R19" s="17" t="str">
        <f t="shared" si="3"/>
        <v>-</v>
      </c>
      <c r="S19" s="7"/>
      <c r="T19" s="7"/>
      <c r="U19" s="52" t="str">
        <f t="shared" si="4"/>
        <v>-</v>
      </c>
      <c r="V19" s="136"/>
      <c r="W19" s="136"/>
      <c r="X19" s="70"/>
      <c r="Y19" s="71"/>
      <c r="Z19" s="71"/>
      <c r="AA19" s="53" t="str">
        <f t="shared" si="5"/>
        <v>-</v>
      </c>
    </row>
    <row r="20" spans="1:33" x14ac:dyDescent="0.2">
      <c r="A20" s="143"/>
      <c r="B20" s="6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43"/>
      <c r="O20" s="43"/>
      <c r="P20" s="43"/>
      <c r="Q20" s="7"/>
      <c r="R20" s="17" t="str">
        <f t="shared" si="3"/>
        <v>-</v>
      </c>
      <c r="S20" s="7"/>
      <c r="T20" s="7"/>
      <c r="U20" s="52" t="str">
        <f t="shared" si="4"/>
        <v>-</v>
      </c>
      <c r="V20" s="136"/>
      <c r="W20" s="136"/>
      <c r="X20" s="70"/>
      <c r="Y20" s="71"/>
      <c r="Z20" s="71"/>
      <c r="AA20" s="53" t="str">
        <f t="shared" si="5"/>
        <v>-</v>
      </c>
    </row>
    <row r="21" spans="1:33" x14ac:dyDescent="0.2">
      <c r="A21" s="143"/>
      <c r="B21" s="6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43"/>
      <c r="O21" s="43"/>
      <c r="P21" s="43"/>
      <c r="Q21" s="7"/>
      <c r="R21" s="17" t="str">
        <f t="shared" si="3"/>
        <v>-</v>
      </c>
      <c r="S21" s="7"/>
      <c r="T21" s="7"/>
      <c r="U21" s="52" t="str">
        <f t="shared" si="4"/>
        <v>-</v>
      </c>
      <c r="V21" s="136"/>
      <c r="W21" s="136"/>
      <c r="X21" s="70"/>
      <c r="Y21" s="71"/>
      <c r="Z21" s="71"/>
      <c r="AA21" s="53" t="str">
        <f t="shared" si="5"/>
        <v>-</v>
      </c>
    </row>
    <row r="22" spans="1:33" x14ac:dyDescent="0.2">
      <c r="A22" s="143"/>
      <c r="B22" s="6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43"/>
      <c r="O22" s="43"/>
      <c r="P22" s="43"/>
      <c r="Q22" s="7"/>
      <c r="R22" s="17" t="str">
        <f t="shared" si="3"/>
        <v>-</v>
      </c>
      <c r="S22" s="7"/>
      <c r="T22" s="7"/>
      <c r="U22" s="52" t="str">
        <f t="shared" si="4"/>
        <v>-</v>
      </c>
      <c r="V22" s="136"/>
      <c r="W22" s="136"/>
      <c r="X22" s="70"/>
      <c r="Y22" s="71"/>
      <c r="Z22" s="71"/>
      <c r="AA22" s="53" t="str">
        <f t="shared" si="5"/>
        <v>-</v>
      </c>
    </row>
    <row r="23" spans="1:33" x14ac:dyDescent="0.2">
      <c r="A23" s="143"/>
      <c r="B23" s="6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43"/>
      <c r="O23" s="43"/>
      <c r="P23" s="43"/>
      <c r="Q23" s="7"/>
      <c r="R23" s="17" t="str">
        <f t="shared" si="3"/>
        <v>-</v>
      </c>
      <c r="S23" s="7"/>
      <c r="T23" s="7"/>
      <c r="U23" s="52" t="str">
        <f t="shared" si="4"/>
        <v>-</v>
      </c>
      <c r="V23" s="136"/>
      <c r="W23" s="136"/>
      <c r="X23" s="70"/>
      <c r="Y23" s="71"/>
      <c r="Z23" s="71"/>
      <c r="AA23" s="53" t="str">
        <f t="shared" si="5"/>
        <v>-</v>
      </c>
    </row>
    <row r="24" spans="1:33" x14ac:dyDescent="0.2">
      <c r="A24" s="143"/>
      <c r="B24" s="6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43"/>
      <c r="O24" s="43"/>
      <c r="P24" s="43"/>
      <c r="Q24" s="7"/>
      <c r="R24" s="17" t="str">
        <f t="shared" si="3"/>
        <v>-</v>
      </c>
      <c r="S24" s="7"/>
      <c r="T24" s="7"/>
      <c r="U24" s="52" t="str">
        <f t="shared" si="4"/>
        <v>-</v>
      </c>
      <c r="V24" s="136"/>
      <c r="W24" s="136"/>
      <c r="X24" s="70"/>
      <c r="Y24" s="71"/>
      <c r="Z24" s="71"/>
      <c r="AA24" s="53" t="str">
        <f t="shared" si="5"/>
        <v>-</v>
      </c>
    </row>
    <row r="25" spans="1:33" x14ac:dyDescent="0.2">
      <c r="A25" s="143"/>
      <c r="B25" s="6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43"/>
      <c r="O25" s="43"/>
      <c r="P25" s="43"/>
      <c r="Q25" s="7"/>
      <c r="R25" s="17" t="str">
        <f t="shared" si="3"/>
        <v>-</v>
      </c>
      <c r="S25" s="7"/>
      <c r="T25" s="7"/>
      <c r="U25" s="52" t="str">
        <f t="shared" si="4"/>
        <v>-</v>
      </c>
      <c r="V25" s="136"/>
      <c r="W25" s="136"/>
      <c r="X25" s="70"/>
      <c r="Y25" s="71"/>
      <c r="Z25" s="71"/>
      <c r="AA25" s="53" t="str">
        <f t="shared" si="5"/>
        <v>-</v>
      </c>
    </row>
    <row r="26" spans="1:33" x14ac:dyDescent="0.2">
      <c r="A26" s="143"/>
      <c r="B26" s="6"/>
      <c r="C26" s="6"/>
      <c r="D26" s="7"/>
      <c r="E26" s="7"/>
      <c r="F26" s="7"/>
      <c r="G26" s="7"/>
      <c r="H26" s="7"/>
      <c r="I26" s="7"/>
      <c r="J26" s="7"/>
      <c r="K26" s="7"/>
      <c r="L26" s="7"/>
      <c r="M26" s="7"/>
      <c r="N26" s="43"/>
      <c r="O26" s="43"/>
      <c r="P26" s="43"/>
      <c r="Q26" s="7"/>
      <c r="R26" s="17" t="str">
        <f t="shared" si="3"/>
        <v>-</v>
      </c>
      <c r="S26" s="7"/>
      <c r="T26" s="7"/>
      <c r="U26" s="52" t="str">
        <f t="shared" si="4"/>
        <v>-</v>
      </c>
      <c r="V26" s="136"/>
      <c r="W26" s="136"/>
      <c r="X26" s="70"/>
      <c r="Y26" s="71"/>
      <c r="Z26" s="71"/>
      <c r="AA26" s="53" t="str">
        <f t="shared" si="5"/>
        <v>-</v>
      </c>
    </row>
    <row r="27" spans="1:33" x14ac:dyDescent="0.2">
      <c r="A27" s="143"/>
      <c r="B27" s="6"/>
      <c r="C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43"/>
      <c r="O27" s="43"/>
      <c r="P27" s="43"/>
      <c r="Q27" s="7"/>
      <c r="R27" s="17" t="str">
        <f t="shared" si="3"/>
        <v>-</v>
      </c>
      <c r="S27" s="7"/>
      <c r="T27" s="7"/>
      <c r="U27" s="52" t="str">
        <f t="shared" si="4"/>
        <v>-</v>
      </c>
      <c r="V27" s="136"/>
      <c r="W27" s="136"/>
      <c r="X27" s="70"/>
      <c r="Y27" s="71"/>
      <c r="Z27" s="71"/>
      <c r="AA27" s="53" t="str">
        <f t="shared" si="5"/>
        <v>-</v>
      </c>
    </row>
    <row r="28" spans="1:33" x14ac:dyDescent="0.2">
      <c r="A28" s="143"/>
      <c r="B28" s="6"/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43"/>
      <c r="O28" s="43"/>
      <c r="P28" s="43"/>
      <c r="Q28" s="7"/>
      <c r="R28" s="17" t="str">
        <f t="shared" si="3"/>
        <v>-</v>
      </c>
      <c r="S28" s="7"/>
      <c r="T28" s="7"/>
      <c r="U28" s="52" t="str">
        <f t="shared" si="4"/>
        <v>-</v>
      </c>
      <c r="V28" s="136"/>
      <c r="W28" s="136"/>
      <c r="X28" s="70"/>
      <c r="Y28" s="71"/>
      <c r="Z28" s="71"/>
      <c r="AA28" s="53" t="str">
        <f t="shared" si="5"/>
        <v>-</v>
      </c>
    </row>
    <row r="29" spans="1:33" x14ac:dyDescent="0.2">
      <c r="A29" s="143"/>
      <c r="B29" s="6"/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43"/>
      <c r="O29" s="43"/>
      <c r="P29" s="43"/>
      <c r="Q29" s="7"/>
      <c r="R29" s="17" t="str">
        <f t="shared" si="3"/>
        <v>-</v>
      </c>
      <c r="S29" s="7"/>
      <c r="T29" s="7"/>
      <c r="U29" s="52" t="str">
        <f t="shared" si="4"/>
        <v>-</v>
      </c>
      <c r="V29" s="136"/>
      <c r="W29" s="136"/>
      <c r="X29" s="70"/>
      <c r="Y29" s="71"/>
      <c r="Z29" s="71"/>
      <c r="AA29" s="53" t="str">
        <f t="shared" si="5"/>
        <v>-</v>
      </c>
    </row>
    <row r="30" spans="1:33" x14ac:dyDescent="0.2">
      <c r="A30" s="143"/>
      <c r="B30" s="6"/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43"/>
      <c r="O30" s="43"/>
      <c r="P30" s="43"/>
      <c r="Q30" s="7"/>
      <c r="R30" s="17" t="str">
        <f t="shared" si="3"/>
        <v>-</v>
      </c>
      <c r="S30" s="7"/>
      <c r="T30" s="7"/>
      <c r="U30" s="52" t="str">
        <f t="shared" si="4"/>
        <v>-</v>
      </c>
      <c r="V30" s="136"/>
      <c r="W30" s="136"/>
      <c r="X30" s="70"/>
      <c r="Y30" s="71"/>
      <c r="Z30" s="71"/>
      <c r="AA30" s="53" t="str">
        <f t="shared" si="5"/>
        <v>-</v>
      </c>
    </row>
    <row r="31" spans="1:33" x14ac:dyDescent="0.2">
      <c r="A31" s="143"/>
      <c r="B31" s="6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43"/>
      <c r="O31" s="43"/>
      <c r="P31" s="43"/>
      <c r="Q31" s="7"/>
      <c r="R31" s="17" t="str">
        <f t="shared" si="3"/>
        <v>-</v>
      </c>
      <c r="S31" s="7"/>
      <c r="T31" s="7"/>
      <c r="U31" s="52" t="str">
        <f t="shared" si="4"/>
        <v>-</v>
      </c>
      <c r="V31" s="136"/>
      <c r="W31" s="136"/>
      <c r="X31" s="70"/>
      <c r="Y31" s="71"/>
      <c r="Z31" s="71"/>
      <c r="AA31" s="53" t="str">
        <f t="shared" si="5"/>
        <v>-</v>
      </c>
    </row>
    <row r="32" spans="1:33" x14ac:dyDescent="0.2">
      <c r="A32" s="143"/>
      <c r="B32" s="6"/>
      <c r="C32" s="6"/>
      <c r="D32" s="7"/>
      <c r="E32" s="7"/>
      <c r="F32" s="7"/>
      <c r="G32" s="7"/>
      <c r="H32" s="7"/>
      <c r="I32" s="7"/>
      <c r="J32" s="7"/>
      <c r="K32" s="7"/>
      <c r="L32" s="7"/>
      <c r="M32" s="7"/>
      <c r="N32" s="43"/>
      <c r="O32" s="43"/>
      <c r="P32" s="43"/>
      <c r="Q32" s="7"/>
      <c r="R32" s="17" t="str">
        <f t="shared" si="3"/>
        <v>-</v>
      </c>
      <c r="S32" s="7"/>
      <c r="T32" s="7"/>
      <c r="U32" s="52" t="str">
        <f t="shared" si="4"/>
        <v>-</v>
      </c>
      <c r="V32" s="136"/>
      <c r="W32" s="136"/>
      <c r="X32" s="70"/>
      <c r="Y32" s="71"/>
      <c r="Z32" s="71"/>
      <c r="AA32" s="53" t="str">
        <f t="shared" si="5"/>
        <v>-</v>
      </c>
    </row>
    <row r="33" spans="1:27" x14ac:dyDescent="0.2">
      <c r="A33" s="143"/>
      <c r="B33" s="6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43"/>
      <c r="O33" s="43"/>
      <c r="P33" s="43"/>
      <c r="Q33" s="7"/>
      <c r="R33" s="17" t="str">
        <f t="shared" si="3"/>
        <v>-</v>
      </c>
      <c r="S33" s="7"/>
      <c r="T33" s="7"/>
      <c r="U33" s="52" t="str">
        <f t="shared" si="4"/>
        <v>-</v>
      </c>
      <c r="V33" s="136"/>
      <c r="W33" s="136"/>
      <c r="X33" s="70"/>
      <c r="Y33" s="71"/>
      <c r="Z33" s="71"/>
      <c r="AA33" s="53" t="str">
        <f t="shared" si="5"/>
        <v>-</v>
      </c>
    </row>
    <row r="34" spans="1:27" x14ac:dyDescent="0.2">
      <c r="A34" s="143"/>
      <c r="B34" s="6"/>
      <c r="C34" s="6"/>
      <c r="D34" s="7"/>
      <c r="E34" s="7"/>
      <c r="F34" s="7"/>
      <c r="G34" s="7"/>
      <c r="H34" s="7"/>
      <c r="I34" s="7"/>
      <c r="J34" s="7"/>
      <c r="K34" s="7"/>
      <c r="L34" s="7"/>
      <c r="M34" s="7"/>
      <c r="N34" s="43"/>
      <c r="O34" s="43"/>
      <c r="P34" s="43"/>
      <c r="Q34" s="7"/>
      <c r="R34" s="17" t="str">
        <f t="shared" si="3"/>
        <v>-</v>
      </c>
      <c r="S34" s="7"/>
      <c r="T34" s="7"/>
      <c r="U34" s="52" t="str">
        <f t="shared" si="4"/>
        <v>-</v>
      </c>
      <c r="V34" s="136"/>
      <c r="W34" s="136"/>
      <c r="X34" s="70"/>
      <c r="Y34" s="71"/>
      <c r="Z34" s="71"/>
      <c r="AA34" s="53" t="str">
        <f t="shared" si="5"/>
        <v>-</v>
      </c>
    </row>
    <row r="35" spans="1:27" x14ac:dyDescent="0.2">
      <c r="A35" s="143"/>
      <c r="B35" s="6"/>
      <c r="C35" s="6"/>
      <c r="D35" s="7"/>
      <c r="E35" s="7"/>
      <c r="F35" s="7"/>
      <c r="G35" s="7"/>
      <c r="H35" s="7"/>
      <c r="I35" s="7"/>
      <c r="J35" s="7"/>
      <c r="K35" s="7"/>
      <c r="L35" s="7"/>
      <c r="M35" s="7"/>
      <c r="N35" s="43"/>
      <c r="O35" s="43"/>
      <c r="P35" s="43"/>
      <c r="Q35" s="7"/>
      <c r="R35" s="17" t="str">
        <f t="shared" si="3"/>
        <v>-</v>
      </c>
      <c r="S35" s="7"/>
      <c r="T35" s="7"/>
      <c r="U35" s="52" t="str">
        <f t="shared" si="4"/>
        <v>-</v>
      </c>
      <c r="V35" s="136"/>
      <c r="W35" s="136"/>
      <c r="X35" s="70"/>
      <c r="Y35" s="71"/>
      <c r="Z35" s="71"/>
      <c r="AA35" s="53" t="str">
        <f t="shared" si="5"/>
        <v>-</v>
      </c>
    </row>
    <row r="36" spans="1:27" x14ac:dyDescent="0.2">
      <c r="A36" s="143"/>
      <c r="B36" s="6"/>
      <c r="C36" s="6"/>
      <c r="D36" s="7"/>
      <c r="E36" s="7"/>
      <c r="F36" s="7"/>
      <c r="G36" s="7"/>
      <c r="H36" s="7"/>
      <c r="I36" s="7"/>
      <c r="J36" s="7"/>
      <c r="K36" s="7"/>
      <c r="L36" s="7"/>
      <c r="M36" s="7"/>
      <c r="N36" s="43"/>
      <c r="O36" s="43"/>
      <c r="P36" s="43"/>
      <c r="Q36" s="7"/>
      <c r="R36" s="17" t="str">
        <f t="shared" si="3"/>
        <v>-</v>
      </c>
      <c r="S36" s="7"/>
      <c r="T36" s="7"/>
      <c r="U36" s="52" t="str">
        <f t="shared" si="4"/>
        <v>-</v>
      </c>
      <c r="V36" s="136"/>
      <c r="W36" s="136"/>
      <c r="X36" s="70"/>
      <c r="Y36" s="71"/>
      <c r="Z36" s="71"/>
      <c r="AA36" s="53" t="str">
        <f t="shared" si="5"/>
        <v>-</v>
      </c>
    </row>
    <row r="37" spans="1:27" x14ac:dyDescent="0.2">
      <c r="A37" s="143"/>
      <c r="B37" s="6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43"/>
      <c r="O37" s="43"/>
      <c r="P37" s="43"/>
      <c r="Q37" s="7"/>
      <c r="R37" s="17" t="str">
        <f t="shared" si="3"/>
        <v>-</v>
      </c>
      <c r="S37" s="7"/>
      <c r="T37" s="7"/>
      <c r="U37" s="52" t="str">
        <f t="shared" si="4"/>
        <v>-</v>
      </c>
      <c r="V37" s="136"/>
      <c r="W37" s="136"/>
      <c r="X37" s="70"/>
      <c r="Y37" s="71"/>
      <c r="Z37" s="71"/>
      <c r="AA37" s="53" t="str">
        <f t="shared" si="5"/>
        <v>-</v>
      </c>
    </row>
    <row r="38" spans="1:27" x14ac:dyDescent="0.2">
      <c r="A38" s="143"/>
      <c r="B38" s="6"/>
      <c r="C38" s="6"/>
      <c r="D38" s="7"/>
      <c r="E38" s="7"/>
      <c r="F38" s="7"/>
      <c r="G38" s="7"/>
      <c r="H38" s="7"/>
      <c r="I38" s="7"/>
      <c r="J38" s="7"/>
      <c r="K38" s="7"/>
      <c r="L38" s="7"/>
      <c r="M38" s="7"/>
      <c r="N38" s="43"/>
      <c r="O38" s="43"/>
      <c r="P38" s="43"/>
      <c r="Q38" s="7"/>
      <c r="R38" s="17" t="str">
        <f t="shared" si="3"/>
        <v>-</v>
      </c>
      <c r="S38" s="7"/>
      <c r="T38" s="7"/>
      <c r="U38" s="52" t="str">
        <f t="shared" si="4"/>
        <v>-</v>
      </c>
      <c r="V38" s="136"/>
      <c r="W38" s="136"/>
      <c r="X38" s="70"/>
      <c r="Y38" s="71"/>
      <c r="Z38" s="71"/>
      <c r="AA38" s="53" t="str">
        <f t="shared" si="5"/>
        <v>-</v>
      </c>
    </row>
    <row r="39" spans="1:27" x14ac:dyDescent="0.2">
      <c r="A39" s="143"/>
      <c r="B39" s="6"/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43"/>
      <c r="O39" s="43"/>
      <c r="P39" s="43"/>
      <c r="Q39" s="7"/>
      <c r="R39" s="17" t="str">
        <f t="shared" si="3"/>
        <v>-</v>
      </c>
      <c r="S39" s="7"/>
      <c r="T39" s="7"/>
      <c r="U39" s="52" t="str">
        <f t="shared" si="4"/>
        <v>-</v>
      </c>
      <c r="V39" s="136"/>
      <c r="W39" s="136"/>
      <c r="X39" s="70"/>
      <c r="Y39" s="71"/>
      <c r="Z39" s="71"/>
      <c r="AA39" s="53" t="str">
        <f t="shared" si="5"/>
        <v>-</v>
      </c>
    </row>
    <row r="40" spans="1:27" x14ac:dyDescent="0.2">
      <c r="A40" s="143"/>
      <c r="B40" s="6"/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43"/>
      <c r="O40" s="43"/>
      <c r="P40" s="43"/>
      <c r="Q40" s="7"/>
      <c r="R40" s="17" t="str">
        <f t="shared" si="3"/>
        <v>-</v>
      </c>
      <c r="S40" s="7"/>
      <c r="T40" s="7"/>
      <c r="U40" s="52" t="str">
        <f t="shared" si="4"/>
        <v>-</v>
      </c>
      <c r="V40" s="136"/>
      <c r="W40" s="136"/>
      <c r="X40" s="70"/>
      <c r="Y40" s="71"/>
      <c r="Z40" s="71"/>
      <c r="AA40" s="53" t="str">
        <f t="shared" si="5"/>
        <v>-</v>
      </c>
    </row>
    <row r="41" spans="1:27" x14ac:dyDescent="0.2">
      <c r="A41" s="143"/>
      <c r="B41" s="6"/>
      <c r="C41" s="6"/>
      <c r="D41" s="7"/>
      <c r="E41" s="7"/>
      <c r="F41" s="7"/>
      <c r="G41" s="7"/>
      <c r="H41" s="7"/>
      <c r="I41" s="7"/>
      <c r="J41" s="7"/>
      <c r="K41" s="7"/>
      <c r="L41" s="7"/>
      <c r="M41" s="7"/>
      <c r="N41" s="43"/>
      <c r="O41" s="43"/>
      <c r="P41" s="43"/>
      <c r="Q41" s="7"/>
      <c r="R41" s="17" t="str">
        <f t="shared" si="3"/>
        <v>-</v>
      </c>
      <c r="S41" s="7"/>
      <c r="T41" s="7"/>
      <c r="U41" s="52" t="str">
        <f t="shared" si="4"/>
        <v>-</v>
      </c>
      <c r="V41" s="136"/>
      <c r="W41" s="136"/>
      <c r="X41" s="70"/>
      <c r="Y41" s="71"/>
      <c r="Z41" s="71"/>
      <c r="AA41" s="53" t="str">
        <f t="shared" si="5"/>
        <v>-</v>
      </c>
    </row>
    <row r="42" spans="1:27" x14ac:dyDescent="0.2">
      <c r="A42" s="143"/>
      <c r="B42" s="6"/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43"/>
      <c r="O42" s="43"/>
      <c r="P42" s="43"/>
      <c r="Q42" s="7"/>
      <c r="R42" s="17" t="str">
        <f t="shared" si="3"/>
        <v>-</v>
      </c>
      <c r="S42" s="7"/>
      <c r="T42" s="7"/>
      <c r="U42" s="52" t="str">
        <f t="shared" si="4"/>
        <v>-</v>
      </c>
      <c r="V42" s="136"/>
      <c r="W42" s="136"/>
      <c r="X42" s="70"/>
      <c r="Y42" s="71"/>
      <c r="Z42" s="71"/>
      <c r="AA42" s="53" t="str">
        <f t="shared" si="5"/>
        <v>-</v>
      </c>
    </row>
    <row r="43" spans="1:27" x14ac:dyDescent="0.2">
      <c r="A43" s="143"/>
      <c r="B43" s="6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43"/>
      <c r="O43" s="43"/>
      <c r="P43" s="43"/>
      <c r="Q43" s="7"/>
      <c r="R43" s="17" t="str">
        <f t="shared" si="3"/>
        <v>-</v>
      </c>
      <c r="S43" s="7"/>
      <c r="T43" s="7"/>
      <c r="U43" s="52" t="str">
        <f t="shared" si="4"/>
        <v>-</v>
      </c>
      <c r="V43" s="136"/>
      <c r="W43" s="136"/>
      <c r="X43" s="70"/>
      <c r="Y43" s="71"/>
      <c r="Z43" s="71"/>
      <c r="AA43" s="53" t="str">
        <f t="shared" si="5"/>
        <v>-</v>
      </c>
    </row>
    <row r="44" spans="1:27" x14ac:dyDescent="0.2">
      <c r="A44" s="143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43"/>
      <c r="O44" s="43"/>
      <c r="P44" s="43"/>
      <c r="Q44" s="7"/>
      <c r="R44" s="17" t="str">
        <f t="shared" si="3"/>
        <v>-</v>
      </c>
      <c r="S44" s="7"/>
      <c r="T44" s="7"/>
      <c r="U44" s="52" t="str">
        <f t="shared" si="4"/>
        <v>-</v>
      </c>
      <c r="V44" s="136"/>
      <c r="W44" s="136"/>
      <c r="X44" s="70"/>
      <c r="Y44" s="71"/>
      <c r="Z44" s="71"/>
      <c r="AA44" s="53" t="str">
        <f t="shared" si="5"/>
        <v>-</v>
      </c>
    </row>
    <row r="45" spans="1:27" x14ac:dyDescent="0.2">
      <c r="A45" s="143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43"/>
      <c r="O45" s="43"/>
      <c r="P45" s="43"/>
      <c r="Q45" s="7"/>
      <c r="R45" s="17" t="str">
        <f t="shared" si="3"/>
        <v>-</v>
      </c>
      <c r="S45" s="7"/>
      <c r="T45" s="7"/>
      <c r="U45" s="52" t="str">
        <f t="shared" si="4"/>
        <v>-</v>
      </c>
      <c r="V45" s="136"/>
      <c r="W45" s="136"/>
      <c r="X45" s="70"/>
      <c r="Y45" s="71"/>
      <c r="Z45" s="71"/>
      <c r="AA45" s="53" t="str">
        <f t="shared" si="5"/>
        <v>-</v>
      </c>
    </row>
    <row r="46" spans="1:27" x14ac:dyDescent="0.2">
      <c r="A46" s="143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43"/>
      <c r="O46" s="43"/>
      <c r="P46" s="43"/>
      <c r="Q46" s="7"/>
      <c r="R46" s="17" t="str">
        <f t="shared" si="3"/>
        <v>-</v>
      </c>
      <c r="S46" s="7"/>
      <c r="T46" s="7"/>
      <c r="U46" s="52" t="str">
        <f t="shared" si="4"/>
        <v>-</v>
      </c>
      <c r="V46" s="136"/>
      <c r="W46" s="136"/>
      <c r="X46" s="70"/>
      <c r="Y46" s="71"/>
      <c r="Z46" s="71"/>
      <c r="AA46" s="53" t="str">
        <f t="shared" si="5"/>
        <v>-</v>
      </c>
    </row>
    <row r="47" spans="1:27" x14ac:dyDescent="0.2">
      <c r="A47" s="143"/>
      <c r="B47" s="6"/>
      <c r="C47" s="6"/>
      <c r="D47" s="7"/>
      <c r="E47" s="7"/>
      <c r="F47" s="7"/>
      <c r="G47" s="7"/>
      <c r="H47" s="7"/>
      <c r="I47" s="7"/>
      <c r="J47" s="7"/>
      <c r="K47" s="7"/>
      <c r="L47" s="7"/>
      <c r="M47" s="7"/>
      <c r="N47" s="43"/>
      <c r="O47" s="43"/>
      <c r="P47" s="43"/>
      <c r="Q47" s="7"/>
      <c r="R47" s="17" t="str">
        <f t="shared" si="3"/>
        <v>-</v>
      </c>
      <c r="S47" s="7"/>
      <c r="T47" s="7"/>
      <c r="U47" s="52" t="str">
        <f t="shared" si="4"/>
        <v>-</v>
      </c>
      <c r="V47" s="136"/>
      <c r="W47" s="136"/>
      <c r="X47" s="70"/>
      <c r="Y47" s="71"/>
      <c r="Z47" s="71"/>
      <c r="AA47" s="53" t="str">
        <f t="shared" si="5"/>
        <v>-</v>
      </c>
    </row>
    <row r="48" spans="1:27" x14ac:dyDescent="0.2">
      <c r="A48" s="143"/>
      <c r="B48" s="6"/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43"/>
      <c r="O48" s="43"/>
      <c r="P48" s="43"/>
      <c r="Q48" s="7"/>
      <c r="R48" s="17" t="str">
        <f t="shared" si="3"/>
        <v>-</v>
      </c>
      <c r="S48" s="7"/>
      <c r="T48" s="7"/>
      <c r="U48" s="52" t="str">
        <f t="shared" si="4"/>
        <v>-</v>
      </c>
      <c r="V48" s="136"/>
      <c r="W48" s="136"/>
      <c r="X48" s="70"/>
      <c r="Y48" s="71"/>
      <c r="Z48" s="71"/>
      <c r="AA48" s="53" t="str">
        <f t="shared" si="5"/>
        <v>-</v>
      </c>
    </row>
    <row r="49" spans="1:29" x14ac:dyDescent="0.2">
      <c r="A49" s="143"/>
      <c r="B49" s="6"/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43"/>
      <c r="O49" s="43"/>
      <c r="P49" s="43"/>
      <c r="Q49" s="7"/>
      <c r="R49" s="17" t="str">
        <f t="shared" si="3"/>
        <v>-</v>
      </c>
      <c r="S49" s="7"/>
      <c r="T49" s="7"/>
      <c r="U49" s="52" t="str">
        <f t="shared" si="4"/>
        <v>-</v>
      </c>
      <c r="V49" s="136"/>
      <c r="W49" s="136"/>
      <c r="X49" s="70"/>
      <c r="Y49" s="71"/>
      <c r="Z49" s="71"/>
      <c r="AA49" s="53" t="str">
        <f t="shared" si="5"/>
        <v>-</v>
      </c>
    </row>
    <row r="50" spans="1:29" x14ac:dyDescent="0.2">
      <c r="A50" s="143"/>
      <c r="B50" s="6"/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43"/>
      <c r="O50" s="43"/>
      <c r="P50" s="43"/>
      <c r="Q50" s="7"/>
      <c r="R50" s="17" t="str">
        <f t="shared" si="3"/>
        <v>-</v>
      </c>
      <c r="S50" s="7"/>
      <c r="T50" s="7"/>
      <c r="U50" s="52" t="str">
        <f t="shared" si="4"/>
        <v>-</v>
      </c>
      <c r="V50" s="136"/>
      <c r="W50" s="136"/>
      <c r="X50" s="70"/>
      <c r="Y50" s="71"/>
      <c r="Z50" s="71"/>
      <c r="AA50" s="53" t="str">
        <f t="shared" si="5"/>
        <v>-</v>
      </c>
    </row>
    <row r="51" spans="1:29" x14ac:dyDescent="0.2">
      <c r="A51" s="143"/>
      <c r="B51" s="6"/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43"/>
      <c r="O51" s="43"/>
      <c r="P51" s="43"/>
      <c r="Q51" s="7"/>
      <c r="R51" s="17" t="str">
        <f t="shared" si="3"/>
        <v>-</v>
      </c>
      <c r="S51" s="7"/>
      <c r="T51" s="7"/>
      <c r="U51" s="52" t="str">
        <f t="shared" si="4"/>
        <v>-</v>
      </c>
      <c r="V51" s="136"/>
      <c r="W51" s="136"/>
      <c r="X51" s="70"/>
      <c r="Y51" s="71"/>
      <c r="Z51" s="71"/>
      <c r="AA51" s="53" t="str">
        <f t="shared" si="5"/>
        <v>-</v>
      </c>
    </row>
    <row r="52" spans="1:29" x14ac:dyDescent="0.2">
      <c r="A52" s="143"/>
      <c r="B52" s="6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43"/>
      <c r="O52" s="43"/>
      <c r="P52" s="43"/>
      <c r="Q52" s="7"/>
      <c r="R52" s="17" t="str">
        <f t="shared" si="3"/>
        <v>-</v>
      </c>
      <c r="S52" s="7"/>
      <c r="T52" s="7"/>
      <c r="U52" s="52" t="str">
        <f t="shared" si="4"/>
        <v>-</v>
      </c>
      <c r="V52" s="136"/>
      <c r="W52" s="136"/>
      <c r="X52" s="70"/>
      <c r="Y52" s="71"/>
      <c r="Z52" s="71"/>
      <c r="AA52" s="53" t="str">
        <f t="shared" si="5"/>
        <v>-</v>
      </c>
    </row>
    <row r="53" spans="1:29" x14ac:dyDescent="0.2">
      <c r="A53" s="143"/>
      <c r="B53" s="6"/>
      <c r="C53" s="6"/>
      <c r="D53" s="7"/>
      <c r="E53" s="7"/>
      <c r="F53" s="7"/>
      <c r="G53" s="7"/>
      <c r="H53" s="7"/>
      <c r="I53" s="7"/>
      <c r="J53" s="7"/>
      <c r="K53" s="7"/>
      <c r="L53" s="7"/>
      <c r="M53" s="7"/>
      <c r="N53" s="43"/>
      <c r="O53" s="43"/>
      <c r="P53" s="43"/>
      <c r="Q53" s="7"/>
      <c r="R53" s="17" t="str">
        <f t="shared" si="3"/>
        <v>-</v>
      </c>
      <c r="S53" s="7"/>
      <c r="T53" s="7"/>
      <c r="U53" s="52" t="str">
        <f t="shared" si="4"/>
        <v>-</v>
      </c>
      <c r="V53" s="136"/>
      <c r="W53" s="136"/>
      <c r="X53" s="70"/>
      <c r="Y53" s="71"/>
      <c r="Z53" s="71"/>
      <c r="AA53" s="53" t="str">
        <f t="shared" si="5"/>
        <v>-</v>
      </c>
    </row>
    <row r="54" spans="1:29" x14ac:dyDescent="0.2">
      <c r="A54" s="143"/>
      <c r="B54" s="6"/>
      <c r="C54" s="6"/>
      <c r="D54" s="7"/>
      <c r="E54" s="7"/>
      <c r="F54" s="7"/>
      <c r="G54" s="7"/>
      <c r="H54" s="7"/>
      <c r="I54" s="7"/>
      <c r="J54" s="7"/>
      <c r="K54" s="7"/>
      <c r="L54" s="7"/>
      <c r="M54" s="7"/>
      <c r="N54" s="43"/>
      <c r="O54" s="43"/>
      <c r="P54" s="43"/>
      <c r="Q54" s="7"/>
      <c r="R54" s="17" t="str">
        <f t="shared" si="3"/>
        <v>-</v>
      </c>
      <c r="S54" s="7"/>
      <c r="T54" s="7"/>
      <c r="U54" s="52" t="str">
        <f t="shared" si="4"/>
        <v>-</v>
      </c>
      <c r="V54" s="136"/>
      <c r="W54" s="136"/>
      <c r="X54" s="70"/>
      <c r="Y54" s="71"/>
      <c r="Z54" s="71"/>
      <c r="AA54" s="53" t="str">
        <f t="shared" si="5"/>
        <v>-</v>
      </c>
    </row>
    <row r="55" spans="1:29" x14ac:dyDescent="0.2">
      <c r="A55" s="143"/>
      <c r="B55" s="6"/>
      <c r="C55" s="6"/>
      <c r="D55" s="7"/>
      <c r="E55" s="7"/>
      <c r="F55" s="7"/>
      <c r="G55" s="7"/>
      <c r="H55" s="7"/>
      <c r="I55" s="7"/>
      <c r="J55" s="7"/>
      <c r="K55" s="7"/>
      <c r="L55" s="7"/>
      <c r="M55" s="7"/>
      <c r="N55" s="43"/>
      <c r="O55" s="43"/>
      <c r="P55" s="43"/>
      <c r="Q55" s="7"/>
      <c r="R55" s="17" t="str">
        <f t="shared" si="3"/>
        <v>-</v>
      </c>
      <c r="S55" s="7"/>
      <c r="T55" s="7"/>
      <c r="U55" s="52" t="str">
        <f t="shared" si="4"/>
        <v>-</v>
      </c>
      <c r="V55" s="136"/>
      <c r="W55" s="136"/>
      <c r="X55" s="70"/>
      <c r="Y55" s="71"/>
      <c r="Z55" s="71"/>
      <c r="AA55" s="53" t="str">
        <f t="shared" si="5"/>
        <v>-</v>
      </c>
    </row>
    <row r="56" spans="1:29" x14ac:dyDescent="0.2">
      <c r="A56" s="143"/>
      <c r="B56" s="6"/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43"/>
      <c r="O56" s="43"/>
      <c r="P56" s="43"/>
      <c r="Q56" s="7"/>
      <c r="R56" s="17" t="str">
        <f t="shared" si="3"/>
        <v>-</v>
      </c>
      <c r="S56" s="7"/>
      <c r="T56" s="7"/>
      <c r="U56" s="52" t="str">
        <f t="shared" si="4"/>
        <v>-</v>
      </c>
      <c r="V56" s="136"/>
      <c r="W56" s="136"/>
      <c r="X56" s="70"/>
      <c r="Y56" s="71"/>
      <c r="Z56" s="71"/>
      <c r="AA56" s="53" t="str">
        <f t="shared" si="5"/>
        <v>-</v>
      </c>
    </row>
    <row r="57" spans="1:29" x14ac:dyDescent="0.2">
      <c r="A57" s="143"/>
      <c r="B57" s="6"/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43"/>
      <c r="O57" s="43"/>
      <c r="P57" s="43"/>
      <c r="Q57" s="7"/>
      <c r="R57" s="17" t="str">
        <f t="shared" si="3"/>
        <v>-</v>
      </c>
      <c r="S57" s="7"/>
      <c r="T57" s="7"/>
      <c r="U57" s="52" t="str">
        <f t="shared" si="4"/>
        <v>-</v>
      </c>
      <c r="V57" s="136"/>
      <c r="W57" s="136"/>
      <c r="X57" s="70"/>
      <c r="Y57" s="71"/>
      <c r="Z57" s="71"/>
      <c r="AA57" s="53" t="str">
        <f t="shared" si="5"/>
        <v>-</v>
      </c>
      <c r="AC57" s="48"/>
    </row>
    <row r="58" spans="1:29" x14ac:dyDescent="0.2">
      <c r="A58" s="143"/>
      <c r="B58" s="6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43"/>
      <c r="O58" s="43"/>
      <c r="P58" s="43"/>
      <c r="Q58" s="7"/>
      <c r="R58" s="17" t="str">
        <f t="shared" si="3"/>
        <v>-</v>
      </c>
      <c r="S58" s="7"/>
      <c r="T58" s="7"/>
      <c r="U58" s="52" t="str">
        <f t="shared" si="4"/>
        <v>-</v>
      </c>
      <c r="V58" s="136"/>
      <c r="W58" s="136"/>
      <c r="X58" s="70"/>
      <c r="Y58" s="71"/>
      <c r="Z58" s="71"/>
      <c r="AA58" s="53" t="str">
        <f t="shared" si="5"/>
        <v>-</v>
      </c>
    </row>
    <row r="59" spans="1:29" ht="13.5" thickBot="1" x14ac:dyDescent="0.25">
      <c r="A59" s="85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7"/>
      <c r="O59" s="87"/>
      <c r="P59" s="87"/>
      <c r="Q59" s="86"/>
      <c r="R59" s="88"/>
      <c r="S59" s="86"/>
      <c r="T59" s="86"/>
      <c r="U59" s="88"/>
      <c r="V59" s="88"/>
      <c r="W59" s="88"/>
      <c r="X59" s="89"/>
      <c r="Y59" s="89"/>
      <c r="Z59" s="89"/>
      <c r="AA59" s="90"/>
    </row>
    <row r="60" spans="1:29" s="21" customFormat="1" ht="15.75" x14ac:dyDescent="0.25">
      <c r="A60" s="91"/>
      <c r="B60" s="144" t="s">
        <v>27</v>
      </c>
      <c r="C60" s="144"/>
      <c r="D60" s="144"/>
      <c r="E60" s="144"/>
      <c r="F60" s="144"/>
      <c r="G60" s="144" t="s">
        <v>28</v>
      </c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22"/>
      <c r="S60" s="122"/>
      <c r="T60" s="144" t="s">
        <v>168</v>
      </c>
      <c r="U60" s="144"/>
      <c r="V60" s="144"/>
      <c r="W60" s="144"/>
      <c r="X60" s="144"/>
      <c r="Y60" s="144"/>
      <c r="Z60" s="144"/>
      <c r="AA60" s="131"/>
    </row>
    <row r="61" spans="1:29" ht="15.75" x14ac:dyDescent="0.25">
      <c r="A61" s="92"/>
      <c r="B61" s="22" t="s">
        <v>20</v>
      </c>
      <c r="C61" s="23">
        <f>COUNTIF(N14:N58,"&gt;0")</f>
        <v>0</v>
      </c>
      <c r="D61" s="24"/>
      <c r="E61" s="24"/>
      <c r="F61" s="24"/>
      <c r="G61" s="129" t="s">
        <v>21</v>
      </c>
      <c r="H61" s="129"/>
      <c r="I61" s="129"/>
      <c r="J61" s="44">
        <f>COUNTIF(K14:K58,"&lt;3")</f>
        <v>0</v>
      </c>
      <c r="K61" s="34"/>
      <c r="L61" s="94"/>
      <c r="N61" s="22"/>
      <c r="O61" s="22"/>
      <c r="P61" s="22"/>
      <c r="R61" s="135"/>
      <c r="T61" s="22" t="s">
        <v>171</v>
      </c>
      <c r="U61" s="22"/>
      <c r="V61" s="22">
        <f>COUNT(B3:B12)</f>
        <v>0</v>
      </c>
      <c r="W61" s="22"/>
      <c r="Y61" s="22"/>
      <c r="Z61" s="135"/>
      <c r="AA61" s="132"/>
    </row>
    <row r="62" spans="1:29" x14ac:dyDescent="0.2">
      <c r="A62" s="92"/>
      <c r="B62" s="25" t="s">
        <v>25</v>
      </c>
      <c r="C62" s="38">
        <f>MIN(R14:R58)</f>
        <v>0</v>
      </c>
      <c r="D62" s="27" t="s">
        <v>30</v>
      </c>
      <c r="E62" s="120">
        <f>MAX(R14:R58)</f>
        <v>0</v>
      </c>
      <c r="F62" s="120"/>
      <c r="G62" s="147" t="s">
        <v>22</v>
      </c>
      <c r="H62" s="147"/>
      <c r="I62" s="45">
        <f>DMIN(B2:AA58,"$/ Land SQ FT",AE2:AE3)</f>
        <v>0</v>
      </c>
      <c r="J62" s="36" t="s">
        <v>30</v>
      </c>
      <c r="K62" s="34">
        <f t="array" ref="K62">DMAX(B2:U58,"$/ Land SQ FT",AE2:AE3)</f>
        <v>0</v>
      </c>
      <c r="L62" s="30"/>
      <c r="M62" s="166" t="s">
        <v>36</v>
      </c>
      <c r="N62" s="166"/>
      <c r="O62" s="45">
        <f>DMIN(B2:AA58,"$/ Bldg SQ FT",AE2:AE3)</f>
        <v>0</v>
      </c>
      <c r="P62" s="57" t="s">
        <v>30</v>
      </c>
      <c r="Q62" s="45">
        <f>DMAX(B2:AA58,"$/ Bldg SQ FT",AE2:AE3)</f>
        <v>0</v>
      </c>
      <c r="R62" s="135"/>
      <c r="T62" s="147" t="s">
        <v>22</v>
      </c>
      <c r="U62" s="147"/>
      <c r="V62" s="55">
        <f>MIN(R3:R12)</f>
        <v>0</v>
      </c>
      <c r="W62" s="54" t="s">
        <v>30</v>
      </c>
      <c r="X62" s="55">
        <f>MAX(R3:R12)</f>
        <v>0</v>
      </c>
      <c r="Y62" s="22"/>
      <c r="Z62" s="135"/>
      <c r="AA62" s="133"/>
    </row>
    <row r="63" spans="1:29" x14ac:dyDescent="0.2">
      <c r="A63" s="92"/>
      <c r="B63" s="25" t="s">
        <v>26</v>
      </c>
      <c r="C63" s="38">
        <f>MIN(U14:U58)</f>
        <v>0</v>
      </c>
      <c r="D63" s="28" t="s">
        <v>30</v>
      </c>
      <c r="E63" s="121">
        <f>MAX(U14:U58)</f>
        <v>0</v>
      </c>
      <c r="F63" s="121"/>
      <c r="G63" s="148" t="s">
        <v>29</v>
      </c>
      <c r="H63" s="148"/>
      <c r="I63" s="46">
        <f t="array" ref="I63">DMIN(B2:U58,"$/ Land Unit", AE2:AE3)</f>
        <v>0</v>
      </c>
      <c r="J63" s="36" t="s">
        <v>30</v>
      </c>
      <c r="K63" s="34">
        <f t="array" ref="K63">DMAX(B2:U58,"$/ Land Unit",AE2:AE3)</f>
        <v>0</v>
      </c>
      <c r="L63" s="30"/>
      <c r="M63" s="166" t="s">
        <v>38</v>
      </c>
      <c r="N63" s="166"/>
      <c r="O63" s="47" t="str">
        <f>IF(ISERROR(DAVERAGE(B2:AA58,"$/ Bldg SQ FT",AE2:AE3)),"-",DAVERAGE(B2:AA58,"$/ Bldg SQ FT",AE2:AE3))</f>
        <v>-</v>
      </c>
      <c r="P63" s="34"/>
      <c r="Q63" s="34"/>
      <c r="R63" s="135"/>
      <c r="T63" s="148" t="s">
        <v>29</v>
      </c>
      <c r="U63" s="148"/>
      <c r="V63" s="55">
        <f>MIN(U3:U12)</f>
        <v>0</v>
      </c>
      <c r="W63" s="54" t="s">
        <v>30</v>
      </c>
      <c r="X63" s="55">
        <f>MAX(U3:U12)</f>
        <v>0</v>
      </c>
      <c r="Y63" s="22"/>
      <c r="Z63" s="135"/>
      <c r="AA63" s="130"/>
    </row>
    <row r="64" spans="1:29" x14ac:dyDescent="0.2">
      <c r="A64" s="92"/>
      <c r="B64" s="22" t="s">
        <v>37</v>
      </c>
      <c r="C64" s="55">
        <f>MIN(AA14:AA58)</f>
        <v>0</v>
      </c>
      <c r="D64" s="54" t="s">
        <v>30</v>
      </c>
      <c r="E64" s="121">
        <f>MAX(AA14:AA58)</f>
        <v>0</v>
      </c>
      <c r="F64" s="121"/>
      <c r="G64" s="148" t="s">
        <v>31</v>
      </c>
      <c r="H64" s="148"/>
      <c r="I64" s="47" t="str">
        <f t="array" ref="I64">IF(ISERROR(DAVERAGE(B2:AA58,"$/ Land SQ FT",AE2:AE3)),"-",DAVERAGE(B2:AA58,"$/ Land SQ FT",AE2:AE3))</f>
        <v>-</v>
      </c>
      <c r="J64" s="47"/>
      <c r="K64" s="34"/>
      <c r="L64" s="30"/>
      <c r="M64" s="166" t="s">
        <v>39</v>
      </c>
      <c r="N64" s="166"/>
      <c r="O64" s="48" t="str">
        <f t="array" ref="O64">IF(ISERROR(MEDIAN(IF(K14:K58&lt;3,AA14:AA58))),"-",MEDIAN(IF(K14:K58&lt;3,AA14:AA58)))</f>
        <v>-</v>
      </c>
      <c r="P64" s="34"/>
      <c r="Q64" s="34"/>
      <c r="R64" s="135"/>
      <c r="T64" s="22" t="s">
        <v>36</v>
      </c>
      <c r="U64" s="22"/>
      <c r="V64" s="55">
        <f>MIN(AA3:AA12)</f>
        <v>0</v>
      </c>
      <c r="W64" s="54" t="s">
        <v>30</v>
      </c>
      <c r="X64" s="55">
        <f>MAX(AA3:AA12)</f>
        <v>0</v>
      </c>
      <c r="Y64" s="22"/>
      <c r="Z64" s="135"/>
      <c r="AA64" s="130"/>
    </row>
    <row r="65" spans="1:27" x14ac:dyDescent="0.2">
      <c r="A65" s="92"/>
      <c r="B65" s="23" t="s">
        <v>31</v>
      </c>
      <c r="C65" s="39" t="str">
        <f>IF(ISERROR(AVERAGE(R14:R58)),"-",AVERAGE(R14:R58))</f>
        <v>-</v>
      </c>
      <c r="E65" s="26"/>
      <c r="F65" s="23"/>
      <c r="G65" s="148" t="s">
        <v>32</v>
      </c>
      <c r="H65" s="148"/>
      <c r="I65" s="48" t="str">
        <f t="array" ref="I65">IF(ISERROR(MEDIAN(IF(K14:K58&lt;3,R14:R58))),"-",MEDIAN(IF(K14:K58&lt;3,R14:R58)))</f>
        <v>-</v>
      </c>
      <c r="J65" s="48"/>
      <c r="K65" s="34"/>
      <c r="L65" s="30"/>
      <c r="M65" s="140"/>
      <c r="N65" s="140"/>
      <c r="O65" s="34"/>
      <c r="P65" s="34"/>
      <c r="Q65" s="34"/>
      <c r="R65" s="135"/>
      <c r="T65" s="148" t="s">
        <v>31</v>
      </c>
      <c r="U65" s="148"/>
      <c r="V65" s="54" t="str">
        <f>IF(ISERROR(AVERAGE(R3:R12)),"-",AVERAGE(R3:R12))</f>
        <v>-</v>
      </c>
      <c r="W65" s="22"/>
      <c r="X65" s="22"/>
      <c r="Y65" s="22"/>
      <c r="Z65" s="135"/>
      <c r="AA65" s="130"/>
    </row>
    <row r="66" spans="1:27" x14ac:dyDescent="0.2">
      <c r="A66" s="92"/>
      <c r="B66" s="23" t="s">
        <v>32</v>
      </c>
      <c r="C66" s="39" t="str">
        <f>IF(ISERROR(MEDIAN(R14:R58)),"-",MEDIAN(R14:R58))</f>
        <v>-</v>
      </c>
      <c r="D66" s="30"/>
      <c r="E66" s="29"/>
      <c r="F66" s="30"/>
      <c r="G66" s="148" t="s">
        <v>33</v>
      </c>
      <c r="H66" s="148"/>
      <c r="I66" s="47" t="str">
        <f t="array" ref="I66">IF(ISERROR(DAVERAGE(B2:AA58,"$/ Land Unit",AE2:AE3)),"-",DAVERAGE(B2:AA58,"$/ Land Unit",AE2:AE3))</f>
        <v>-</v>
      </c>
      <c r="J66" s="47"/>
      <c r="K66" s="34"/>
      <c r="L66" s="30"/>
      <c r="M66" s="166" t="s">
        <v>40</v>
      </c>
      <c r="N66" s="166"/>
      <c r="O66" s="61" t="str">
        <f t="array" ref="O66">IF(ISERROR(DAVERAGE(B2:AA58,"# of Bldgs",AE2:AE3)),"-",DAVERAGE(B2:AA58,"# of Bldgs",AE2:AE3))</f>
        <v>-</v>
      </c>
      <c r="P66" s="34"/>
      <c r="Q66" s="34"/>
      <c r="R66" s="135"/>
      <c r="T66" s="148" t="s">
        <v>32</v>
      </c>
      <c r="U66" s="148"/>
      <c r="V66" s="54" t="str">
        <f>IF(ISERROR(MEDIAN(R3:R12)),"-",MEDIAN(R3:R12))</f>
        <v>-</v>
      </c>
      <c r="W66" s="22"/>
      <c r="X66" s="22"/>
      <c r="Y66" s="22"/>
      <c r="Z66" s="135"/>
      <c r="AA66" s="130"/>
    </row>
    <row r="67" spans="1:27" x14ac:dyDescent="0.2">
      <c r="A67" s="92"/>
      <c r="B67" s="23" t="s">
        <v>33</v>
      </c>
      <c r="C67" s="39" t="str">
        <f>IF(ISERROR(AVERAGE(U14:U58)),"-",AVERAGE(U14:U58))</f>
        <v>-</v>
      </c>
      <c r="D67" s="30"/>
      <c r="E67" s="29"/>
      <c r="F67" s="30"/>
      <c r="G67" s="141" t="s">
        <v>34</v>
      </c>
      <c r="H67" s="141"/>
      <c r="I67" s="48" t="str">
        <f t="array" ref="I67">IF(ISERROR(MEDIAN(IF(K14:K58&lt;3,U14:U58))),"-",MEDIAN(IF(K14:K58&lt;3,U14:U58)))</f>
        <v>-</v>
      </c>
      <c r="J67" s="48"/>
      <c r="K67" s="34"/>
      <c r="L67" s="30"/>
      <c r="M67" s="166" t="s">
        <v>41</v>
      </c>
      <c r="N67" s="166"/>
      <c r="O67" s="72" t="str">
        <f t="array" ref="O67">IF(ISERROR(MEDIAN(IF(K14:K58&lt;3,IF(Y14:Y58&gt;0,Y14:Y58)))),"-",MEDIAN(IF(K14:K58&lt;3,IF(Y14:Y58&gt;0,Y14:Y58))))</f>
        <v>-</v>
      </c>
      <c r="P67" s="34"/>
      <c r="Q67" s="34"/>
      <c r="R67" s="135"/>
      <c r="T67" s="148" t="s">
        <v>33</v>
      </c>
      <c r="U67" s="148"/>
      <c r="V67" s="54" t="str">
        <f>IF(ISERROR(AVERAGE(U3:U12)),"-",AVERAGE(U3:U12))</f>
        <v>-</v>
      </c>
      <c r="W67" s="22"/>
      <c r="X67" s="22"/>
      <c r="Y67" s="22"/>
      <c r="Z67" s="135"/>
      <c r="AA67" s="130"/>
    </row>
    <row r="68" spans="1:27" x14ac:dyDescent="0.2">
      <c r="A68" s="92"/>
      <c r="B68" s="31" t="s">
        <v>34</v>
      </c>
      <c r="C68" s="39" t="str">
        <f>IF(ISERROR(MEDIAN(U14:U58)),"-",MEDIAN(U14:U58))</f>
        <v>-</v>
      </c>
      <c r="D68" s="29"/>
      <c r="E68" s="30"/>
      <c r="G68" s="46"/>
      <c r="I68" s="46"/>
      <c r="J68" s="46"/>
      <c r="K68" s="34"/>
      <c r="L68" s="30"/>
      <c r="M68" s="166" t="s">
        <v>42</v>
      </c>
      <c r="N68" s="166"/>
      <c r="O68" s="60" t="str">
        <f t="array" ref="O68">IF(ISERROR(DAVERAGE(B2:AA58,"Bldg Age",AE2:AE3)),"-",DAVERAGE(B2:AA58,"Bldg Age",AE2:AE3))</f>
        <v>-</v>
      </c>
      <c r="P68" s="34"/>
      <c r="Q68" s="34"/>
      <c r="T68" s="141" t="s">
        <v>34</v>
      </c>
      <c r="U68" s="141"/>
      <c r="V68" s="54" t="str">
        <f>IF(ISERROR(MEDIAN(U3:U12)),"-",MEDIAN(U3:U12))</f>
        <v>-</v>
      </c>
      <c r="W68" s="22"/>
      <c r="X68" s="22"/>
      <c r="Y68" s="22"/>
      <c r="AA68" s="130"/>
    </row>
    <row r="69" spans="1:27" x14ac:dyDescent="0.2">
      <c r="A69" s="92"/>
      <c r="B69" s="22" t="s">
        <v>38</v>
      </c>
      <c r="C69" s="39" t="str">
        <f>IF(ISERROR(AVERAGE(AA14:AA58)),"-",AVERAGE(AA14:AA58))</f>
        <v>-</v>
      </c>
      <c r="D69" s="29"/>
      <c r="E69" s="30"/>
      <c r="G69" s="46"/>
      <c r="I69" s="46"/>
      <c r="J69" s="46"/>
      <c r="K69" s="34"/>
      <c r="L69" s="30"/>
      <c r="M69" s="166" t="s">
        <v>43</v>
      </c>
      <c r="N69" s="166"/>
      <c r="O69" s="72" t="str">
        <f t="array" ref="O69">IF(ISERROR(MEDIAN(IF(K14:K58&lt;3,IF(Z14:Z58&gt;0,Z14:Z58)))),"-",MEDIAN(IF(K14:K58&lt;3,IF(Z14:Z58&gt;0,Z14:Z58))))</f>
        <v>-</v>
      </c>
      <c r="P69" s="34"/>
      <c r="Q69" s="34"/>
      <c r="R69" s="22"/>
      <c r="T69" s="164" t="s">
        <v>38</v>
      </c>
      <c r="U69" s="164"/>
      <c r="V69" s="54" t="str">
        <f>IF(ISERROR(AVERAGE(AA3:AA12)),"-",AVERAGE(AA3:AA12))</f>
        <v>-</v>
      </c>
      <c r="W69" s="22"/>
      <c r="X69" s="22"/>
      <c r="Y69" s="22"/>
      <c r="Z69" s="22"/>
      <c r="AA69" s="130"/>
    </row>
    <row r="70" spans="1:27" ht="13.5" thickBot="1" x14ac:dyDescent="0.25">
      <c r="A70" s="93"/>
      <c r="B70" s="65" t="s">
        <v>39</v>
      </c>
      <c r="C70" s="56" t="str">
        <f>IF(ISERROR(MEDIAN(AA14:AA58)),"-",MEDIAN(AA14:AA58))</f>
        <v>-</v>
      </c>
      <c r="D70" s="65"/>
      <c r="E70" s="65"/>
      <c r="F70" s="65"/>
      <c r="G70" s="65"/>
      <c r="H70" s="65"/>
      <c r="I70" s="65"/>
      <c r="J70" s="65"/>
      <c r="K70" s="65"/>
      <c r="L70" s="66"/>
      <c r="M70" s="66"/>
      <c r="N70" s="66"/>
      <c r="O70" s="65"/>
      <c r="P70" s="67"/>
      <c r="Q70" s="65"/>
      <c r="R70" s="67"/>
      <c r="S70" s="65"/>
      <c r="T70" s="165" t="s">
        <v>39</v>
      </c>
      <c r="U70" s="165"/>
      <c r="V70" s="134" t="str">
        <f>IF(ISERROR(MEDIAN(AA3:AA12)),"-",MEDIAN(AA3:AA12))</f>
        <v>-</v>
      </c>
      <c r="W70" s="67"/>
      <c r="X70" s="67"/>
      <c r="Y70" s="67"/>
      <c r="Z70" s="67"/>
      <c r="AA70" s="68"/>
    </row>
    <row r="71" spans="1:27" ht="13.5" thickTop="1" x14ac:dyDescent="0.2"/>
    <row r="73" spans="1:27" x14ac:dyDescent="0.2">
      <c r="S73" s="59"/>
    </row>
  </sheetData>
  <sheetProtection password="8408" sheet="1" objects="1" scenarios="1" insertColumns="0" insertRows="0"/>
  <mergeCells count="31">
    <mergeCell ref="Q1:AA1"/>
    <mergeCell ref="N1:P1"/>
    <mergeCell ref="A3:A13"/>
    <mergeCell ref="A14:A58"/>
    <mergeCell ref="G63:H63"/>
    <mergeCell ref="B60:F60"/>
    <mergeCell ref="D1:I1"/>
    <mergeCell ref="M69:N69"/>
    <mergeCell ref="G67:H67"/>
    <mergeCell ref="G64:H64"/>
    <mergeCell ref="G65:H65"/>
    <mergeCell ref="M65:N65"/>
    <mergeCell ref="G66:H66"/>
    <mergeCell ref="M68:N68"/>
    <mergeCell ref="J1:L1"/>
    <mergeCell ref="T69:U69"/>
    <mergeCell ref="T70:U70"/>
    <mergeCell ref="G60:Q60"/>
    <mergeCell ref="T65:U65"/>
    <mergeCell ref="T66:U66"/>
    <mergeCell ref="T67:U67"/>
    <mergeCell ref="T68:U68"/>
    <mergeCell ref="M64:N64"/>
    <mergeCell ref="M66:N66"/>
    <mergeCell ref="M67:N67"/>
    <mergeCell ref="T60:Z60"/>
    <mergeCell ref="T62:U62"/>
    <mergeCell ref="T63:U63"/>
    <mergeCell ref="M62:N62"/>
    <mergeCell ref="M63:N63"/>
    <mergeCell ref="G62:H62"/>
  </mergeCells>
  <phoneticPr fontId="4" type="noConversion"/>
  <dataValidations count="2">
    <dataValidation type="list" allowBlank="1" showInputMessage="1" showErrorMessage="1" sqref="L14:L58 L3:L12">
      <formula1>$AF$14:$AF$15</formula1>
    </dataValidation>
    <dataValidation type="list" allowBlank="1" showInputMessage="1" showErrorMessage="1" sqref="S14:S58 S3:S12">
      <formula1>$AG$14:$AG$18</formula1>
    </dataValidation>
  </dataValidations>
  <printOptions horizontalCentered="1"/>
  <pageMargins left="0.25" right="0.25" top="0.5" bottom="0.25" header="0.25" footer="0.5"/>
  <pageSetup scale="41" orientation="landscape" horizontalDpi="300" verticalDpi="300" r:id="rId1"/>
  <headerFooter alignWithMargins="0">
    <oddHeader>&amp;C&amp;"Times New Roman,Bold"&amp;14CODE 41 REQUEST: DATA ANALYSIS TEMPLATE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Review_x0020_Frequency_x0020_Period xmlns="971ecb86-dbcb-4cad-aa0a-8e3edd121c88" xsi:nil="true"/>
    <Legal_x0020_Review_x0020_Date xmlns="971ecb86-dbcb-4cad-aa0a-8e3edd121c88" xsi:nil="true"/>
    <Automated_x0020_Content xmlns="971ecb86-dbcb-4cad-aa0a-8e3edd121c88" xsi:nil="true"/>
    <Review_x0020_Frequency_x0020_by_x0020_Month xmlns="971ecb86-dbcb-4cad-aa0a-8e3edd121c88">
      <Value>January</Value>
    </Review_x0020_Frequency_x0020_by_x0020_Month>
    <Forms_Description xmlns="971ecb86-dbcb-4cad-aa0a-8e3edd121c88" xsi:nil="true"/>
    <Web_x0020_Category xmlns="971ecb86-dbcb-4cad-aa0a-8e3edd121c88">2</Web_x0020_Category>
    <Date_x0020_last_x0020_reviewed xmlns="971ecb86-dbcb-4cad-aa0a-8e3edd121c88" xsi:nil="true"/>
    <Is_x0020_this_x0020_Legally_x0020_required_x003f_ xmlns="971ecb86-dbcb-4cad-aa0a-8e3edd121c88" xsi:nil="true"/>
    <Language_x0020_Review_x0020_Date xmlns="971ecb86-dbcb-4cad-aa0a-8e3edd121c88" xsi:nil="true"/>
    <Notes0 xmlns="971ecb86-dbcb-4cad-aa0a-8e3edd121c88" xsi:nil="true"/>
    <Historical xmlns="971ecb86-dbcb-4cad-aa0a-8e3edd121c88" xsi:nil="true"/>
    <DocumentName xmlns="971ecb86-dbcb-4cad-aa0a-8e3edd121c88">Real Property Transfer Code 41 Template</DocumentName>
    <statutesRulesPolicies xmlns="971ecb86-dbcb-4cad-aa0a-8e3edd121c88"/>
    <DocumentDescription xmlns="971ecb86-dbcb-4cad-aa0a-8e3edd121c88">Sample spreadsheets for reporting details of multiple- and single-sale transfers and other sales in the subject property group.</DocumentDescription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8CCF48F7F21843AAD247617866AB0F" ma:contentTypeVersion="26" ma:contentTypeDescription="Create a new document." ma:contentTypeScope="" ma:versionID="035bff02668bf00af84ba8f60763016b">
  <xsd:schema xmlns:xsd="http://www.w3.org/2001/XMLSchema" xmlns:xs="http://www.w3.org/2001/XMLSchema" xmlns:p="http://schemas.microsoft.com/office/2006/metadata/properties" xmlns:ns1="http://schemas.microsoft.com/sharepoint/v3" xmlns:ns2="971ecb86-dbcb-4cad-aa0a-8e3edd121c88" targetNamespace="http://schemas.microsoft.com/office/2006/metadata/properties" ma:root="true" ma:fieldsID="4eb80cc09e6d4e7765fe98acf63822e8" ns1:_="" ns2:_="">
    <xsd:import namespace="http://schemas.microsoft.com/sharepoint/v3"/>
    <xsd:import namespace="971ecb86-dbcb-4cad-aa0a-8e3edd121c88"/>
    <xsd:element name="properties">
      <xsd:complexType>
        <xsd:sequence>
          <xsd:element name="documentManagement">
            <xsd:complexType>
              <xsd:all>
                <xsd:element ref="ns2:DocumentName" minOccurs="0"/>
                <xsd:element ref="ns2:Web_x0020_Category" minOccurs="0"/>
                <xsd:element ref="ns2:DocumentDescription" minOccurs="0"/>
                <xsd:element ref="ns2:Forms_Description" minOccurs="0"/>
                <xsd:element ref="ns2:Review_x0020_Frequency_x0020_Period" minOccurs="0"/>
                <xsd:element ref="ns2:Review_x0020_Frequency_x0020_by_x0020_Month" minOccurs="0"/>
                <xsd:element ref="ns2:Legal_x0020_Review_x0020_Date" minOccurs="0"/>
                <xsd:element ref="ns2:Language_x0020_Review_x0020_Date" minOccurs="0"/>
                <xsd:element ref="ns2:Date_x0020_last_x0020_reviewed" minOccurs="0"/>
                <xsd:element ref="ns2:Is_x0020_this_x0020_Legally_x0020_required_x003f_" minOccurs="0"/>
                <xsd:element ref="ns2:Notes0" minOccurs="0"/>
                <xsd:element ref="ns2:Automated_x0020_Content" minOccurs="0"/>
                <xsd:element ref="ns2:statutesRulesPolicies" minOccurs="0"/>
                <xsd:element ref="ns2:Historical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6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 ma:readOnly="false">
      <xsd:simpleType>
        <xsd:restriction base="dms:Unknown"/>
      </xsd:simpleType>
    </xsd:element>
    <xsd:element name="PublishingExpirationDate" ma:index="17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1ecb86-dbcb-4cad-aa0a-8e3edd121c88" elementFormDefault="qualified">
    <xsd:import namespace="http://schemas.microsoft.com/office/2006/documentManagement/types"/>
    <xsd:import namespace="http://schemas.microsoft.com/office/infopath/2007/PartnerControls"/>
    <xsd:element name="DocumentName" ma:index="2" nillable="true" ma:displayName="Document" ma:description="This is the formatted name of the document and MUST be filled out for all documents." ma:internalName="DocumentName" ma:readOnly="false">
      <xsd:simpleType>
        <xsd:restriction base="dms:Text">
          <xsd:maxLength value="255"/>
        </xsd:restriction>
      </xsd:simpleType>
    </xsd:element>
    <xsd:element name="Web_x0020_Category" ma:index="3" nillable="true" ma:displayName="Web Category" ma:list="{68a30688-8426-42e5-bc98-ed9a40a81362}" ma:internalName="Web_x0020_Category" ma:readOnly="false" ma:showField="Title">
      <xsd:simpleType>
        <xsd:restriction base="dms:Lookup"/>
      </xsd:simpleType>
    </xsd:element>
    <xsd:element name="DocumentDescription" ma:index="4" nillable="true" ma:displayName="Description" ma:description="If this document is meant to appear on the forms page you MUST fill in the &quot;Forms Description&quot; field as well as this one." ma:internalName="DocumentDescription" ma:readOnly="false">
      <xsd:simpleType>
        <xsd:restriction base="dms:Text">
          <xsd:maxLength value="255"/>
        </xsd:restriction>
      </xsd:simpleType>
    </xsd:element>
    <xsd:element name="Forms_Description" ma:index="5" nillable="true" ma:displayName="Forms_Description" ma:internalName="Forms_Description" ma:readOnly="false">
      <xsd:simpleType>
        <xsd:restriction base="dms:Text">
          <xsd:maxLength value="255"/>
        </xsd:restriction>
      </xsd:simpleType>
    </xsd:element>
    <xsd:element name="Review_x0020_Frequency_x0020_Period" ma:index="6" nillable="true" ma:displayName="Review Frequency Period" ma:default="Annually" ma:description="How often should this content be reviewed by the Content Owner?" ma:format="Dropdown" ma:internalName="Review_x0020_Frequency_x0020_Period" ma:readOnly="false">
      <xsd:simpleType>
        <xsd:restriction base="dms:Choice">
          <xsd:enumeration value="Monthly"/>
          <xsd:enumeration value="Quarterly"/>
          <xsd:enumeration value="Semi-Annually"/>
          <xsd:enumeration value="Annually"/>
          <xsd:enumeration value="None"/>
        </xsd:restriction>
      </xsd:simpleType>
    </xsd:element>
    <xsd:element name="Review_x0020_Frequency_x0020_by_x0020_Month" ma:index="7" nillable="true" ma:displayName="Review Frequency by Month" ma:internalName="Review_x0020_Frequency_x0020_by_x0020_Month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nuary"/>
                    <xsd:enumeration value="February"/>
                    <xsd:enumeration value="March"/>
                    <xsd:enumeration value="April"/>
                    <xsd:enumeration value="May"/>
                    <xsd:enumeration value="June"/>
                    <xsd:enumeration value="July"/>
                    <xsd:enumeration value="August"/>
                    <xsd:enumeration value="September"/>
                    <xsd:enumeration value="October"/>
                    <xsd:enumeration value="November"/>
                    <xsd:enumeration value="December"/>
                  </xsd:restriction>
                </xsd:simpleType>
              </xsd:element>
            </xsd:sequence>
          </xsd:extension>
        </xsd:complexContent>
      </xsd:complexType>
    </xsd:element>
    <xsd:element name="Legal_x0020_Review_x0020_Date" ma:index="8" nillable="true" ma:displayName="Legal Review Date" ma:format="DateOnly" ma:internalName="Legal_x0020_Review_x0020_Date" ma:readOnly="false">
      <xsd:simpleType>
        <xsd:restriction base="dms:DateTime"/>
      </xsd:simpleType>
    </xsd:element>
    <xsd:element name="Language_x0020_Review_x0020_Date" ma:index="9" nillable="true" ma:displayName="Language Review Date" ma:description="Date of last Language Review" ma:format="DateOnly" ma:internalName="Language_x0020_Review_x0020_Date" ma:readOnly="false">
      <xsd:simpleType>
        <xsd:restriction base="dms:DateTime"/>
      </xsd:simpleType>
    </xsd:element>
    <xsd:element name="Date_x0020_last_x0020_reviewed" ma:index="10" nillable="true" ma:displayName="Date last reviewed" ma:description="The date the document was last reviewed by content owner." ma:format="DateOnly" ma:internalName="Date_x0020_last_x0020_reviewed" ma:readOnly="false">
      <xsd:simpleType>
        <xsd:restriction base="dms:DateTime"/>
      </xsd:simpleType>
    </xsd:element>
    <xsd:element name="Is_x0020_this_x0020_Legally_x0020_required_x003f_" ma:index="11" nillable="true" ma:displayName="Is this Legally required?" ma:default="No" ma:format="Dropdown" ma:internalName="Is_x0020_this_x0020_Legally_x0020_required_x003f_" ma:readOnly="false">
      <xsd:simpleType>
        <xsd:restriction base="dms:Choice">
          <xsd:enumeration value="Yes"/>
          <xsd:enumeration value="No"/>
        </xsd:restriction>
      </xsd:simpleType>
    </xsd:element>
    <xsd:element name="Notes0" ma:index="12" nillable="true" ma:displayName="Notes" ma:internalName="Notes0" ma:readOnly="false">
      <xsd:simpleType>
        <xsd:restriction base="dms:Note">
          <xsd:maxLength value="255"/>
        </xsd:restriction>
      </xsd:simpleType>
    </xsd:element>
    <xsd:element name="Automated_x0020_Content" ma:index="13" nillable="true" ma:displayName="Automated Content" ma:default="No" ma:format="Dropdown" ma:internalName="Automated_x0020_Content" ma:readOnly="false">
      <xsd:simpleType>
        <xsd:restriction base="dms:Choice">
          <xsd:enumeration value="Yes"/>
          <xsd:enumeration value="No"/>
        </xsd:restriction>
      </xsd:simpleType>
    </xsd:element>
    <xsd:element name="statutesRulesPolicies" ma:index="14" nillable="true" ma:displayName="statutesRulesPolicies" ma:description="This column contains the statutes, rules, or policy that governs" ma:list="{17a373b7-8334-4f0f-90d4-3ea48205243f}" ma:internalName="statutesRulesPolicies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istorical" ma:index="15" nillable="true" ma:displayName="Historical" ma:default="No" ma:description="If this is checked as yes, it doesn't need to be reviewed annually." ma:format="Dropdown" ma:internalName="Historical" ma:readOnly="false">
      <xsd:simpleType>
        <xsd:restriction base="dms:Choice">
          <xsd:enumeration value="Yes"/>
          <xsd:enumeration value="No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23A6F2-16D8-4292-B183-3D9C7C431A99}"/>
</file>

<file path=customXml/itemProps2.xml><?xml version="1.0" encoding="utf-8"?>
<ds:datastoreItem xmlns:ds="http://schemas.openxmlformats.org/officeDocument/2006/customXml" ds:itemID="{746FAE34-F66C-44AA-9D25-ED914937AE68}"/>
</file>

<file path=customXml/itemProps3.xml><?xml version="1.0" encoding="utf-8"?>
<ds:datastoreItem xmlns:ds="http://schemas.openxmlformats.org/officeDocument/2006/customXml" ds:itemID="{0BE0B133-4B85-4568-8AB4-12C05643EB1D}"/>
</file>

<file path=customXml/itemProps4.xml><?xml version="1.0" encoding="utf-8"?>
<ds:datastoreItem xmlns:ds="http://schemas.openxmlformats.org/officeDocument/2006/customXml" ds:itemID="{92A5DEC4-E3B3-465B-8067-CEA63038A2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Instructions</vt:lpstr>
      <vt:lpstr>Single_Vacant</vt:lpstr>
      <vt:lpstr>Single_Improved</vt:lpstr>
      <vt:lpstr>Multi_Vacant</vt:lpstr>
      <vt:lpstr>Multi_Improved</vt:lpstr>
      <vt:lpstr>Instructions!Print_Area</vt:lpstr>
      <vt:lpstr>Multi_Improved!Print_Area</vt:lpstr>
      <vt:lpstr>Multi_Vacant!Print_Area</vt:lpstr>
      <vt:lpstr>Single_Improved!Print_Area</vt:lpstr>
      <vt:lpstr>Single_Vacant!Print_Area</vt:lpstr>
    </vt:vector>
  </TitlesOfParts>
  <Company>Florida Dept. of Revenue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McLaneK</dc:creator>
  <cp:lastModifiedBy>Derek Salyer</cp:lastModifiedBy>
  <cp:lastPrinted>2010-04-19T21:02:11Z</cp:lastPrinted>
  <dcterms:created xsi:type="dcterms:W3CDTF">2010-03-11T16:47:20Z</dcterms:created>
  <dcterms:modified xsi:type="dcterms:W3CDTF">2020-01-06T20:48:30Z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/>
  </property>
  <property fmtid="{D5CDD505-2E9C-101B-9397-08002B2CF9AE}" pid="3" name="_dlc_policyId">
    <vt:lpwstr/>
  </property>
  <property fmtid="{D5CDD505-2E9C-101B-9397-08002B2CF9AE}" pid="4" name="WorkflowChangePath">
    <vt:lpwstr>d8baf81c-801c-408a-9733-242060b48153,22;b3f41b5b-4fbe-452f-a5e3-5c40b0549b64,24;</vt:lpwstr>
  </property>
  <property fmtid="{D5CDD505-2E9C-101B-9397-08002B2CF9AE}" pid="5" name="FileSize">
    <vt:lpwstr>173056</vt:lpwstr>
  </property>
  <property fmtid="{D5CDD505-2E9C-101B-9397-08002B2CF9AE}" pid="6" name="Order">
    <vt:lpwstr>36700.0000000000</vt:lpwstr>
  </property>
  <property fmtid="{D5CDD505-2E9C-101B-9397-08002B2CF9AE}" pid="7" name="LinkText">
    <vt:lpwstr>xls</vt:lpwstr>
  </property>
  <property fmtid="{D5CDD505-2E9C-101B-9397-08002B2CF9AE}" pid="8" name="Link">
    <vt:lpwstr>/property/Documents/code41template.xls</vt:lpwstr>
  </property>
  <property fmtid="{D5CDD505-2E9C-101B-9397-08002B2CF9AE}" pid="9" name="display_urn:schemas-microsoft-com:office:office#Editor">
    <vt:lpwstr>Suresh Gaddam</vt:lpwstr>
  </property>
  <property fmtid="{D5CDD505-2E9C-101B-9397-08002B2CF9AE}" pid="10" name="display_urn:schemas-microsoft-com:office:office#Author">
    <vt:lpwstr>Suresh Gaddam</vt:lpwstr>
  </property>
  <property fmtid="{D5CDD505-2E9C-101B-9397-08002B2CF9AE}" pid="11" name="ContentTypeId">
    <vt:lpwstr>0x010100FE8CCF48F7F21843AAD247617866AB0F</vt:lpwstr>
  </property>
</Properties>
</file>